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0" yWindow="0" windowWidth="25200" windowHeight="11985" activeTab="1"/>
  </bookViews>
  <sheets>
    <sheet name="Budsjettskjema 1A" sheetId="1" r:id="rId1"/>
    <sheet name="Budsjettskjema 1B" sheetId="2" r:id="rId2"/>
    <sheet name="Hovedoversikt drift" sheetId="3" r:id="rId3"/>
    <sheet name="Investeringsbudsjette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" l="1"/>
  <c r="E44" i="4"/>
  <c r="D44" i="4"/>
  <c r="C44" i="4"/>
  <c r="B44" i="4"/>
  <c r="F37" i="4"/>
  <c r="E37" i="4"/>
  <c r="D37" i="4"/>
  <c r="C37" i="4"/>
  <c r="B37" i="4"/>
  <c r="F29" i="4"/>
  <c r="E29" i="4"/>
  <c r="D29" i="4"/>
  <c r="C29" i="4"/>
  <c r="B29" i="4"/>
  <c r="F21" i="4"/>
  <c r="E21" i="4"/>
  <c r="D21" i="4"/>
  <c r="C21" i="4"/>
  <c r="B21" i="4"/>
  <c r="G59" i="3" l="1"/>
  <c r="C59" i="3"/>
  <c r="H58" i="3"/>
  <c r="G58" i="3"/>
  <c r="F58" i="3"/>
  <c r="E58" i="3"/>
  <c r="D58" i="3"/>
  <c r="C58" i="3"/>
  <c r="B58" i="3"/>
  <c r="H52" i="3"/>
  <c r="H59" i="3" s="1"/>
  <c r="G52" i="3"/>
  <c r="F52" i="3"/>
  <c r="F59" i="3" s="1"/>
  <c r="E52" i="3"/>
  <c r="E59" i="3" s="1"/>
  <c r="D52" i="3"/>
  <c r="D59" i="3" s="1"/>
  <c r="C52" i="3"/>
  <c r="B52" i="3"/>
  <c r="B59" i="3" s="1"/>
  <c r="G41" i="3"/>
  <c r="C41" i="3"/>
  <c r="H40" i="3"/>
  <c r="G40" i="3"/>
  <c r="F40" i="3"/>
  <c r="E40" i="3"/>
  <c r="D40" i="3"/>
  <c r="C40" i="3"/>
  <c r="B40" i="3"/>
  <c r="H34" i="3"/>
  <c r="H41" i="3" s="1"/>
  <c r="G34" i="3"/>
  <c r="F34" i="3"/>
  <c r="F41" i="3" s="1"/>
  <c r="E34" i="3"/>
  <c r="E41" i="3" s="1"/>
  <c r="D34" i="3"/>
  <c r="D41" i="3" s="1"/>
  <c r="C34" i="3"/>
  <c r="B34" i="3"/>
  <c r="B41" i="3" s="1"/>
  <c r="H29" i="3"/>
  <c r="D29" i="3"/>
  <c r="D45" i="3" s="1"/>
  <c r="D60" i="3" s="1"/>
  <c r="H28" i="3"/>
  <c r="G28" i="3"/>
  <c r="F28" i="3"/>
  <c r="E28" i="3"/>
  <c r="D28" i="3"/>
  <c r="C28" i="3"/>
  <c r="B25" i="3"/>
  <c r="B28" i="3" s="1"/>
  <c r="H17" i="3"/>
  <c r="G17" i="3"/>
  <c r="G29" i="3" s="1"/>
  <c r="G45" i="3" s="1"/>
  <c r="G60" i="3" s="1"/>
  <c r="F17" i="3"/>
  <c r="F29" i="3" s="1"/>
  <c r="F45" i="3" s="1"/>
  <c r="F60" i="3" s="1"/>
  <c r="E17" i="3"/>
  <c r="E29" i="3" s="1"/>
  <c r="E45" i="3" s="1"/>
  <c r="E60" i="3" s="1"/>
  <c r="D17" i="3"/>
  <c r="C17" i="3"/>
  <c r="C29" i="3" s="1"/>
  <c r="C45" i="3" s="1"/>
  <c r="C60" i="3" s="1"/>
  <c r="B17" i="3"/>
  <c r="H45" i="3" l="1"/>
  <c r="H60" i="3" s="1"/>
  <c r="B29" i="3"/>
  <c r="B45" i="3" s="1"/>
  <c r="B60" i="3" s="1"/>
  <c r="H73" i="2" l="1"/>
  <c r="G73" i="2"/>
  <c r="F73" i="2"/>
  <c r="E73" i="2"/>
  <c r="D73" i="2"/>
  <c r="C73" i="2"/>
  <c r="B73" i="2"/>
  <c r="H59" i="2"/>
  <c r="G59" i="2"/>
  <c r="F59" i="2"/>
  <c r="E59" i="2"/>
  <c r="D59" i="2"/>
  <c r="C59" i="2"/>
  <c r="B59" i="2"/>
  <c r="H56" i="2"/>
  <c r="G56" i="2"/>
  <c r="F56" i="2"/>
  <c r="E56" i="2"/>
  <c r="D56" i="2"/>
  <c r="C56" i="2"/>
  <c r="B56" i="2"/>
  <c r="H52" i="2"/>
  <c r="G52" i="2"/>
  <c r="F52" i="2"/>
  <c r="E52" i="2"/>
  <c r="D52" i="2"/>
  <c r="C52" i="2"/>
  <c r="B52" i="2"/>
  <c r="H42" i="2"/>
  <c r="G42" i="2"/>
  <c r="F42" i="2"/>
  <c r="E42" i="2"/>
  <c r="D42" i="2"/>
  <c r="C42" i="2"/>
  <c r="B42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1" i="2"/>
  <c r="G31" i="2"/>
  <c r="F31" i="2"/>
  <c r="E31" i="2"/>
  <c r="D31" i="2"/>
  <c r="C31" i="2"/>
  <c r="B31" i="2"/>
  <c r="H24" i="2"/>
  <c r="G24" i="2"/>
  <c r="F24" i="2"/>
  <c r="E24" i="2"/>
  <c r="D24" i="2"/>
  <c r="C24" i="2"/>
  <c r="B24" i="2"/>
  <c r="H15" i="2"/>
  <c r="G15" i="2"/>
  <c r="F15" i="2"/>
  <c r="E15" i="2"/>
  <c r="D15" i="2"/>
  <c r="C15" i="2"/>
  <c r="B9" i="2"/>
  <c r="B15" i="2" s="1"/>
  <c r="G36" i="1"/>
  <c r="F36" i="1"/>
  <c r="C36" i="1"/>
  <c r="B36" i="1"/>
  <c r="H36" i="1"/>
  <c r="E36" i="1"/>
  <c r="D36" i="1"/>
  <c r="H30" i="1"/>
  <c r="G30" i="1"/>
  <c r="F30" i="1"/>
  <c r="E30" i="1"/>
  <c r="D30" i="1"/>
  <c r="C30" i="1"/>
  <c r="B30" i="1"/>
  <c r="H17" i="1"/>
  <c r="G17" i="1"/>
  <c r="F17" i="1"/>
  <c r="E17" i="1"/>
  <c r="D17" i="1"/>
  <c r="C17" i="1"/>
  <c r="B17" i="1"/>
  <c r="H11" i="1"/>
  <c r="G11" i="1"/>
  <c r="F11" i="1"/>
  <c r="E11" i="1"/>
  <c r="D11" i="1"/>
  <c r="C11" i="1"/>
  <c r="B11" i="1"/>
</calcChain>
</file>

<file path=xl/comments1.xml><?xml version="1.0" encoding="utf-8"?>
<comments xmlns="http://schemas.openxmlformats.org/spreadsheetml/2006/main">
  <authors>
    <author>76honped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</commentList>
</comments>
</file>

<file path=xl/comments2.xml><?xml version="1.0" encoding="utf-8"?>
<comments xmlns="http://schemas.openxmlformats.org/spreadsheetml/2006/main">
  <authors>
    <author>76honped</author>
    <author>LENOVO USER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A7" authorId="1" shapeId="0">
      <text>
        <r>
          <rPr>
            <sz val="8"/>
            <color indexed="81"/>
            <rFont val="Tahoma"/>
            <family val="2"/>
          </rPr>
          <t>Ansvar
10100
10200</t>
        </r>
      </text>
    </comment>
    <comment ref="A8" authorId="1" shapeId="0">
      <text>
        <r>
          <rPr>
            <sz val="8"/>
            <color indexed="81"/>
            <rFont val="Tahoma"/>
            <family val="2"/>
          </rPr>
          <t>Ansvar
10300</t>
        </r>
      </text>
    </comment>
    <comment ref="A9" authorId="1" shapeId="0">
      <text>
        <r>
          <rPr>
            <sz val="8"/>
            <color indexed="81"/>
            <rFont val="Tahoma"/>
            <family val="2"/>
          </rPr>
          <t xml:space="preserve">Ansvar
10410
10420
</t>
        </r>
      </text>
    </comment>
    <comment ref="A10" authorId="1" shapeId="0">
      <text>
        <r>
          <rPr>
            <sz val="8"/>
            <color indexed="81"/>
            <rFont val="Tahoma"/>
            <family val="2"/>
          </rPr>
          <t>Ansvar
10510
10520</t>
        </r>
      </text>
    </comment>
    <comment ref="A11" authorId="1" shapeId="0">
      <text>
        <r>
          <rPr>
            <sz val="8"/>
            <color indexed="81"/>
            <rFont val="Tahoma"/>
            <family val="2"/>
          </rPr>
          <t xml:space="preserve">Ansvar
10600-10690
</t>
        </r>
      </text>
    </comment>
    <comment ref="A12" authorId="1" shapeId="0">
      <text>
        <r>
          <rPr>
            <sz val="8"/>
            <color indexed="81"/>
            <rFont val="Tahoma"/>
            <family val="2"/>
          </rPr>
          <t xml:space="preserve">Ansvar
10700
10701
10702
</t>
        </r>
      </text>
    </comment>
    <comment ref="A13" authorId="1" shapeId="0">
      <text>
        <r>
          <rPr>
            <sz val="8"/>
            <color indexed="81"/>
            <rFont val="Tahoma"/>
            <family val="2"/>
          </rPr>
          <t xml:space="preserve">Ansvar
10800
</t>
        </r>
      </text>
    </comment>
    <comment ref="A14" authorId="1" shapeId="0">
      <text>
        <r>
          <rPr>
            <sz val="8"/>
            <color indexed="81"/>
            <rFont val="Tahoma"/>
            <family val="2"/>
          </rPr>
          <t>Ansvar
10900-10988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 xml:space="preserve">Omfatter ansvarene:
31100-31140
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Omfatter ansvarene:
33200-33260
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Korrigert for feilføring lønn ansvar 33160 (feiing - selvkost), overført til brannvern.
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 xml:space="preserve">Konto 10100 og 10990 under finans (9*)
</t>
        </r>
      </text>
    </comment>
  </commentList>
</comments>
</file>

<file path=xl/comments3.xml><?xml version="1.0" encoding="utf-8"?>
<comments xmlns="http://schemas.openxmlformats.org/spreadsheetml/2006/main">
  <authors>
    <author>LENOVO USER</author>
    <author>76honped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16000-16199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 xml:space="preserve">16200-16899
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17000-17899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18000 + 18001
</t>
        </r>
      </text>
    </comment>
    <comment ref="D11" authorId="1" shapeId="0">
      <text>
        <r>
          <rPr>
            <sz val="9"/>
            <color indexed="81"/>
            <rFont val="Tahoma"/>
            <family val="2"/>
          </rPr>
          <t xml:space="preserve">Økonomimelding 2. tertial 2014:
- oppjustert rammetilskudd med 0,35 mill. kr.
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 xml:space="preserve">18100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18300-18599
18800-18999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 xml:space="preserve">18700
</t>
        </r>
      </text>
    </comment>
    <comment ref="D14" authorId="1" shapeId="0">
      <text>
        <r>
          <rPr>
            <sz val="9"/>
            <color indexed="81"/>
            <rFont val="Tahoma"/>
            <family val="2"/>
          </rPr>
          <t xml:space="preserve">Økonomimelding 2. tertial 2014:
- nedjustert skatt med 1,6 mill
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 xml:space="preserve">18741
</t>
        </r>
      </text>
    </comment>
    <comment ref="A20" authorId="0" shapeId="0">
      <text>
        <r>
          <rPr>
            <sz val="8"/>
            <color indexed="81"/>
            <rFont val="Tahoma"/>
            <family val="2"/>
          </rPr>
          <t>10100-10891 +
11600-11659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>Økonomimelding 2. tertial 2014:
- Økte lønnsutgifter barnehage med kr. 750.000,-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 xml:space="preserve">10900-10999
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 xml:space="preserve">11000-12899 - (11600-11650) +
12905
</t>
        </r>
      </text>
    </comment>
    <comment ref="D22" authorId="1" shapeId="0">
      <text>
        <r>
          <rPr>
            <sz val="9"/>
            <color indexed="81"/>
            <rFont val="Tahoma"/>
            <family val="2"/>
          </rPr>
          <t>Økonomimelding 2. tertial 2014:
- Kalkulatoriske kapitalkostnader justert ned (inntekt) med kr. 50 000,-
- Økt husleie Nordlandet barnehage (jfr. tilleggsbevilgningssak)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13000-13999
</t>
        </r>
      </text>
    </comment>
    <comment ref="A24" authorId="0" shapeId="0">
      <text>
        <r>
          <rPr>
            <sz val="8"/>
            <color indexed="81"/>
            <rFont val="Tahoma"/>
            <family val="2"/>
          </rPr>
          <t xml:space="preserve">14000-14999
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Økonomimelding 2. tertial 2014:
- Tilskudd Ironman development med kr. 350.000,-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15900
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>16900 + (12900-17900)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19000-19050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19200
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 xml:space="preserve">15000-15001
</t>
        </r>
      </text>
    </comment>
    <comment ref="D37" authorId="1" shapeId="0">
      <text>
        <r>
          <rPr>
            <sz val="9"/>
            <color indexed="81"/>
            <rFont val="Tahoma"/>
            <family val="2"/>
          </rPr>
          <t>Økonomimelding 2. tertial 2014:
- renteutgifter nedjustert med 1,2 mill. kr.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 xml:space="preserve">15100
</t>
        </r>
      </text>
    </comment>
    <comment ref="D38" authorId="1" shapeId="0">
      <text>
        <r>
          <rPr>
            <sz val="9"/>
            <color indexed="81"/>
            <rFont val="Tahoma"/>
            <family val="2"/>
          </rPr>
          <t>Økonomimelding 2. tertial 2014:
- Avdrag justert ned med 1,841 mill. kr.</t>
        </r>
      </text>
    </comment>
    <comment ref="A39" authorId="0" shapeId="0">
      <text>
        <r>
          <rPr>
            <sz val="8"/>
            <color indexed="81"/>
            <rFont val="Tahoma"/>
            <family val="2"/>
          </rPr>
          <t xml:space="preserve">15205
</t>
        </r>
      </text>
    </comment>
    <comment ref="A44" authorId="0" shapeId="0">
      <text>
        <r>
          <rPr>
            <sz val="8"/>
            <color indexed="81"/>
            <rFont val="Tahoma"/>
            <family val="2"/>
          </rPr>
          <t xml:space="preserve">19900
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 xml:space="preserve">19300
</t>
        </r>
      </text>
    </comment>
    <comment ref="A49" authorId="0" shapeId="0">
      <text>
        <r>
          <rPr>
            <sz val="8"/>
            <color indexed="81"/>
            <rFont val="Tahoma"/>
            <family val="2"/>
          </rPr>
          <t xml:space="preserve">19400
</t>
        </r>
      </text>
    </comment>
    <comment ref="D49" authorId="1" shapeId="0">
      <text>
        <r>
          <rPr>
            <sz val="9"/>
            <color indexed="81"/>
            <rFont val="Tahoma"/>
            <family val="2"/>
          </rPr>
          <t>Økonomimelding 2. tertial 2014:
-Bruk av disposisjonsfond justert ned med 0,566 mill. kr.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 xml:space="preserve">19500
</t>
        </r>
      </text>
    </comment>
    <comment ref="A51" authorId="0" shapeId="0">
      <text>
        <r>
          <rPr>
            <sz val="8"/>
            <color indexed="81"/>
            <rFont val="Tahoma"/>
            <family val="2"/>
          </rPr>
          <t xml:space="preserve">19600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 xml:space="preserve">15700
</t>
        </r>
      </text>
    </comment>
    <comment ref="A54" authorId="0" shapeId="0">
      <text>
        <r>
          <rPr>
            <sz val="8"/>
            <color indexed="81"/>
            <rFont val="Tahoma"/>
            <family val="2"/>
          </rPr>
          <t xml:space="preserve">15300
</t>
        </r>
      </text>
    </comment>
    <comment ref="A55" authorId="0" shapeId="0">
      <text>
        <r>
          <rPr>
            <sz val="8"/>
            <color indexed="81"/>
            <rFont val="Tahoma"/>
            <family val="2"/>
          </rPr>
          <t xml:space="preserve">15400
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 xml:space="preserve">15500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15600
</t>
        </r>
      </text>
    </comment>
    <comment ref="A60" authorId="0" shapeId="0">
      <text>
        <r>
          <rPr>
            <sz val="8"/>
            <color indexed="81"/>
            <rFont val="Tahoma"/>
            <family val="2"/>
          </rPr>
          <t xml:space="preserve">15800 (mindreforbruk)
19800 (merforbruk)
</t>
        </r>
      </text>
    </comment>
  </commentList>
</comments>
</file>

<file path=xl/sharedStrings.xml><?xml version="1.0" encoding="utf-8"?>
<sst xmlns="http://schemas.openxmlformats.org/spreadsheetml/2006/main" count="242" uniqueCount="182">
  <si>
    <t>Budsjettskjema 1A - Finanskapitlet - ØKPL 2015-2018</t>
  </si>
  <si>
    <t>Tekst</t>
  </si>
  <si>
    <t>Regnskap</t>
  </si>
  <si>
    <t>Revidert</t>
  </si>
  <si>
    <t>Økonomiplan</t>
  </si>
  <si>
    <t>Bud 2014</t>
  </si>
  <si>
    <t>Frie disponible inntekter</t>
  </si>
  <si>
    <t>Skatt på inntekt og formue</t>
  </si>
  <si>
    <t>Ordinært rammetilskudd</t>
  </si>
  <si>
    <t>Skatt på eiendom (netto)</t>
  </si>
  <si>
    <t>Andre generelle statstilskudd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</si>
  <si>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</si>
  <si>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</si>
  <si>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</si>
  <si>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</si>
  <si>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</si>
  <si>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Netto felles finanser</t>
  </si>
  <si>
    <t>Avsetninger og bruk av</t>
  </si>
  <si>
    <t>avsetninger</t>
  </si>
  <si>
    <t xml:space="preserve">Til dekning av tidligere års </t>
  </si>
  <si>
    <t>regnskapsmessige merforbruk</t>
  </si>
  <si>
    <t>Til ubundne avsetninger</t>
  </si>
  <si>
    <t>Bruk av ubundne avsetninger</t>
  </si>
  <si>
    <t>Til bundne avsetninger</t>
  </si>
  <si>
    <t>Bruk av tidligere års</t>
  </si>
  <si>
    <t>mindreforbruk</t>
  </si>
  <si>
    <t>Bruk av bundne avsetninger</t>
  </si>
  <si>
    <t>Bruk av likviditetsreserven</t>
  </si>
  <si>
    <t>Netto avsetninger</t>
  </si>
  <si>
    <t>Fordeling</t>
  </si>
  <si>
    <t>Overført til investeringsbudsjettet</t>
  </si>
  <si>
    <t>Til fordeling drift/avsetning</t>
  </si>
  <si>
    <t>Sum drift (fra skjema 1B)</t>
  </si>
  <si>
    <t>Merforbruk/mindreforbruk</t>
  </si>
  <si>
    <t>Netto pr. resultatenhet</t>
  </si>
  <si>
    <t>Rådmann med fagstab</t>
  </si>
  <si>
    <t>Økonomiavdelingen</t>
  </si>
  <si>
    <t>Personalavdelingen</t>
  </si>
  <si>
    <t>Servicekontor</t>
  </si>
  <si>
    <t>IKT-avdelingen</t>
  </si>
  <si>
    <t>Skansen/stab</t>
  </si>
  <si>
    <t>Kirkelig fellesråd</t>
  </si>
  <si>
    <t>Politisk virksomhet, inkludert revisjon</t>
  </si>
  <si>
    <t>Sum sentral ledelse/fellesfunksjoner</t>
  </si>
  <si>
    <t>Felles skole</t>
  </si>
  <si>
    <t>Stemshaug skole</t>
  </si>
  <si>
    <t>Straumsvik skole</t>
  </si>
  <si>
    <t>Aure barne- og ungdomsskole</t>
  </si>
  <si>
    <t>Leira barneskole</t>
  </si>
  <si>
    <t>Sør-Tustna skole</t>
  </si>
  <si>
    <t>Nordlandet skole</t>
  </si>
  <si>
    <t>Voksenopplæringen</t>
  </si>
  <si>
    <t>Sum skole</t>
  </si>
  <si>
    <t>Budsjettskjema 1B - Enhetenes driftsrammer - ØKPL 2015-2018</t>
  </si>
  <si>
    <t>Felles barnehage</t>
  </si>
  <si>
    <t>Nordlandet barnehage</t>
  </si>
  <si>
    <t>Stemshaug barnehage</t>
  </si>
  <si>
    <t>Aure sentrumsbarnehage</t>
  </si>
  <si>
    <t>Steinhaugen barnehage</t>
  </si>
  <si>
    <t>Steinhaugen barnehage avd. Nordheim</t>
  </si>
  <si>
    <t>Sum barnehage</t>
  </si>
  <si>
    <t>Hjemmetjeneste nord</t>
  </si>
  <si>
    <t>Hjemmetjeneste sør</t>
  </si>
  <si>
    <t>Sum hjemmetjeneste</t>
  </si>
  <si>
    <t>Habilitering og demens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</si>
  <si>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</si>
  <si>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</si>
  <si>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</si>
  <si>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</si>
  <si>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</si>
  <si>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</si>
  <si>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</si>
  <si>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</si>
  <si>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</si>
  <si>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</si>
  <si>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</si>
  <si>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</si>
  <si>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</si>
  <si>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</si>
  <si>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</si>
  <si>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Flyktningetjenesten</t>
  </si>
  <si>
    <t>Sum helse og familie</t>
  </si>
  <si>
    <t>Sum NAV</t>
  </si>
  <si>
    <t>Kultur</t>
  </si>
  <si>
    <t>Plan, næring, byggesak, oppmåling og miljø</t>
  </si>
  <si>
    <t>Sum kultur, plan og næring</t>
  </si>
  <si>
    <t>FDV Eiendom</t>
  </si>
  <si>
    <t>FDV Kommunalteknikk</t>
  </si>
  <si>
    <t>Sum kommunalteknikk og eiendom</t>
  </si>
  <si>
    <t>Momskompensasjon investering/drift</t>
  </si>
  <si>
    <t>Driftstilskudd Luna Friskole</t>
  </si>
  <si>
    <t>Egenandel AFP</t>
  </si>
  <si>
    <t>Premieavvik pensjon</t>
  </si>
  <si>
    <t>For mye avsatte feriepenger</t>
  </si>
  <si>
    <t>Kalkulatoriske kapitalkostnader</t>
  </si>
  <si>
    <t>Mottatte avdrag på utlån</t>
  </si>
  <si>
    <t>Overføringer fra kommuner</t>
  </si>
  <si>
    <t>Overføringer til kommuner</t>
  </si>
  <si>
    <t>Overføring fra andre (private)</t>
  </si>
  <si>
    <t>Banktjenester, Leasing PC-utstyr m.v.</t>
  </si>
  <si>
    <t>Avsatt til lønnsøkning</t>
  </si>
  <si>
    <t>Avsetning tap på fordringer</t>
  </si>
  <si>
    <t>Sum felles finanser</t>
  </si>
  <si>
    <t>Sum drift (overføres skjema 1A)</t>
  </si>
  <si>
    <t xml:space="preserve">Aure kommune - ØKPL 2015-2018 - Økonomisk oversikt - drift </t>
  </si>
  <si>
    <t>Alle beløp i 1000 kroner</t>
  </si>
  <si>
    <t>Driftsinntekter fordelt på art</t>
  </si>
  <si>
    <t>Brukerbetaling</t>
  </si>
  <si>
    <t>Andre salgs- og leieinntekter</t>
  </si>
  <si>
    <t>Overføringer med krav til motytelse</t>
  </si>
  <si>
    <t>Rammetilskudd fra staten</t>
  </si>
  <si>
    <t>Andre statlige overføringer</t>
  </si>
  <si>
    <t>Andre overføringer</t>
  </si>
  <si>
    <t>Eiendomsskatt (brutto)</t>
  </si>
  <si>
    <t>herav overført eiendomsskatt til andre kommuner</t>
  </si>
  <si>
    <t>A - sum driftsinntekter</t>
  </si>
  <si>
    <t>Driftsutgifter fordelt på art</t>
  </si>
  <si>
    <t>Lønn (inkl. utgiftsgodtgjørelser)</t>
  </si>
  <si>
    <t>Sosiale utgifter</t>
  </si>
  <si>
    <t>Kjøp av varer og tj. som inngår i tj.p.</t>
  </si>
  <si>
    <t>Kjøp av varer og tj. som erstatter komm.tj.prod.</t>
  </si>
  <si>
    <t>Overføringer</t>
  </si>
  <si>
    <t>Avskrivninger (kun regnskap)</t>
  </si>
  <si>
    <t>Fordelte utgifter</t>
  </si>
  <si>
    <t>B - sum driftsutgifter</t>
  </si>
  <si>
    <t>C - Brutto driftsresultat (overskudd) C=A-B</t>
  </si>
  <si>
    <t>Finansinntekter</t>
  </si>
  <si>
    <t>Renteinntekter, utbytte og eieruttak</t>
  </si>
  <si>
    <t>Sum eksterne finansinntekter</t>
  </si>
  <si>
    <t>Finansutgifter</t>
  </si>
  <si>
    <t>Renteutgifter, provisjoner og andre finansutgifter</t>
  </si>
  <si>
    <t>Avdragsutgifter</t>
  </si>
  <si>
    <t>Utlån</t>
  </si>
  <si>
    <t>Sum eksterne finansutgifter</t>
  </si>
  <si>
    <t>D - Resultat ekst. finansieringstransaksjoner</t>
  </si>
  <si>
    <t>Netto driftsresultat og regnskapsresultat</t>
  </si>
  <si>
    <t>Motpost avskrivninger (kun regnskap)</t>
  </si>
  <si>
    <t>E - Netto driftsresultat (overskudd) E=C-D</t>
  </si>
  <si>
    <t>Interne finanstransaksjoner</t>
  </si>
  <si>
    <t>Bruk av tidl. års regnskapsmessige mindreforbruk</t>
  </si>
  <si>
    <t>Bruk av disposisjonsfond</t>
  </si>
  <si>
    <t>Bruk av bundne fond</t>
  </si>
  <si>
    <t>Sum bruk avsetninger</t>
  </si>
  <si>
    <t>Overført til investeringsregnskapet</t>
  </si>
  <si>
    <t>Dekning av tidligere års regnskapsmessige merforbruk</t>
  </si>
  <si>
    <t>Avsetninger til disposisjonsfond</t>
  </si>
  <si>
    <t>Avsetninger til bundne fond</t>
  </si>
  <si>
    <t>Avsetninger til likviditetsreserven</t>
  </si>
  <si>
    <t>Sum avsetninger</t>
  </si>
  <si>
    <t>F - Resultat interne finanstransaksjoner</t>
  </si>
  <si>
    <t xml:space="preserve">G - Regnskapsmessig mindreforbruk </t>
  </si>
  <si>
    <t>(overskudd) G=E-F</t>
  </si>
  <si>
    <t>Budsjettskjema  - Investeringsbudsjettet - ØKPL 2015-2018</t>
  </si>
  <si>
    <t>FINANSIERING</t>
  </si>
  <si>
    <t>Bruk av</t>
  </si>
  <si>
    <t>Tilskudd/</t>
  </si>
  <si>
    <t>MVA-</t>
  </si>
  <si>
    <t>TILTAK 2015</t>
  </si>
  <si>
    <t>BELØP</t>
  </si>
  <si>
    <t>lån</t>
  </si>
  <si>
    <t>refusjoner</t>
  </si>
  <si>
    <t>komp.</t>
  </si>
  <si>
    <t>Diverse IT-prosjekter</t>
  </si>
  <si>
    <t>Steinhaugen barnehage - nybygg</t>
  </si>
  <si>
    <t>Nordlandet barnehage - nybygg</t>
  </si>
  <si>
    <t>EPC-prosjekt (gjennom ORKidè) div. invest. komm. bygg</t>
  </si>
  <si>
    <t>Renovering av SFO-bygget/evt. Nybygg (planlegging)</t>
  </si>
  <si>
    <t>Bygging av omsorgsboliger i Aure sentrum</t>
  </si>
  <si>
    <t>Rehabilitering av overvannsledning - Aure sentrum</t>
  </si>
  <si>
    <t>Trafikktryggingstiltak</t>
  </si>
  <si>
    <t>Flyktningebil</t>
  </si>
  <si>
    <t>Vannvogn/mannskapsbil (Aure)</t>
  </si>
  <si>
    <t>Trygghetsalarmer</t>
  </si>
  <si>
    <t>Asfaltering</t>
  </si>
  <si>
    <t>Aure vassverk - utbedr. Overføringsledn. Hjortåsen-sentrum</t>
  </si>
  <si>
    <t xml:space="preserve">Aure vassverk - overføringsledning Eidestranda-Drageidet </t>
  </si>
  <si>
    <t>Utbedring av hovednett spillvann - Tømmervåg (fellesledning)</t>
  </si>
  <si>
    <t>Sum investeringer</t>
  </si>
  <si>
    <t>TILTAK 2016</t>
  </si>
  <si>
    <t>Oppgradering vei - Tjeldbergodden biopark</t>
  </si>
  <si>
    <t>TILTAK 2017</t>
  </si>
  <si>
    <t>TILTAK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</si>
</sst>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8"/>
      <color theme="1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164" fontId="5" fillId="0" borderId="7" xfId="1" applyNumberFormat="1" applyFont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6" fillId="0" borderId="7" xfId="1" applyNumberFormat="1" applyFont="1" applyBorder="1"/>
    <xf numFmtId="164" fontId="6" fillId="0" borderId="7" xfId="1" applyNumberFormat="1" applyFont="1" applyFill="1" applyBorder="1"/>
    <xf numFmtId="164" fontId="5" fillId="0" borderId="5" xfId="1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3" fillId="3" borderId="8" xfId="0" applyFont="1" applyFill="1" applyBorder="1"/>
    <xf numFmtId="164" fontId="7" fillId="3" borderId="8" xfId="1" applyNumberFormat="1" applyFont="1" applyFill="1" applyBorder="1"/>
    <xf numFmtId="164" fontId="8" fillId="0" borderId="7" xfId="1" applyNumberFormat="1" applyFont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4" fillId="0" borderId="7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164" fontId="3" fillId="3" borderId="8" xfId="1" applyNumberFormat="1" applyFont="1" applyFill="1" applyBorder="1"/>
    <xf numFmtId="0" fontId="8" fillId="0" borderId="7" xfId="0" applyFont="1" applyBorder="1"/>
    <xf numFmtId="164" fontId="9" fillId="0" borderId="7" xfId="1" applyNumberFormat="1" applyFont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0" fontId="4" fillId="0" borderId="7" xfId="0" applyFont="1" applyFill="1" applyBorder="1"/>
    <xf numFmtId="165" fontId="4" fillId="0" borderId="7" xfId="1" applyNumberFormat="1" applyFont="1" applyBorder="1" applyAlignment="1">
      <alignment horizontal="right"/>
    </xf>
    <xf numFmtId="164" fontId="4" fillId="0" borderId="7" xfId="1" applyNumberFormat="1" applyFont="1" applyFill="1" applyBorder="1" applyAlignment="1"/>
    <xf numFmtId="164" fontId="6" fillId="0" borderId="7" xfId="1" applyNumberFormat="1" applyFont="1" applyFill="1" applyBorder="1" applyAlignment="1"/>
    <xf numFmtId="164" fontId="4" fillId="0" borderId="7" xfId="1" applyNumberFormat="1" applyFont="1" applyBorder="1"/>
    <xf numFmtId="164" fontId="10" fillId="3" borderId="8" xfId="1" applyNumberFormat="1" applyFont="1" applyFill="1" applyBorder="1"/>
    <xf numFmtId="0" fontId="3" fillId="4" borderId="7" xfId="0" applyFont="1" applyFill="1" applyBorder="1"/>
    <xf numFmtId="0" fontId="12" fillId="4" borderId="7" xfId="0" applyFont="1" applyFill="1" applyBorder="1"/>
    <xf numFmtId="0" fontId="3" fillId="5" borderId="8" xfId="0" applyFont="1" applyFill="1" applyBorder="1"/>
    <xf numFmtId="164" fontId="3" fillId="5" borderId="8" xfId="1" applyNumberFormat="1" applyFont="1" applyFill="1" applyBorder="1"/>
    <xf numFmtId="0" fontId="3" fillId="6" borderId="8" xfId="0" applyFont="1" applyFill="1" applyBorder="1"/>
    <xf numFmtId="164" fontId="7" fillId="6" borderId="8" xfId="1" applyNumberFormat="1" applyFont="1" applyFill="1" applyBorder="1"/>
    <xf numFmtId="164" fontId="13" fillId="0" borderId="7" xfId="1" applyNumberFormat="1" applyFont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164" fontId="8" fillId="0" borderId="10" xfId="1" applyNumberFormat="1" applyFont="1" applyBorder="1"/>
    <xf numFmtId="164" fontId="8" fillId="0" borderId="10" xfId="1" applyNumberFormat="1" applyFont="1" applyFill="1" applyBorder="1"/>
    <xf numFmtId="164" fontId="8" fillId="0" borderId="7" xfId="1" applyNumberFormat="1" applyFont="1" applyBorder="1"/>
    <xf numFmtId="164" fontId="8" fillId="0" borderId="7" xfId="1" applyNumberFormat="1" applyFont="1" applyFill="1" applyBorder="1"/>
    <xf numFmtId="0" fontId="8" fillId="0" borderId="5" xfId="0" applyFont="1" applyBorder="1"/>
    <xf numFmtId="164" fontId="8" fillId="0" borderId="5" xfId="1" applyNumberFormat="1" applyFont="1" applyFill="1" applyBorder="1" applyAlignment="1">
      <alignment horizontal="right"/>
    </xf>
    <xf numFmtId="0" fontId="8" fillId="0" borderId="1" xfId="0" applyFont="1" applyBorder="1"/>
    <xf numFmtId="164" fontId="9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164" fontId="8" fillId="0" borderId="1" xfId="1" applyNumberFormat="1" applyFont="1" applyFill="1" applyBorder="1" applyAlignment="1">
      <alignment horizontal="right"/>
    </xf>
    <xf numFmtId="0" fontId="4" fillId="0" borderId="9" xfId="0" applyFont="1" applyBorder="1"/>
    <xf numFmtId="0" fontId="8" fillId="0" borderId="7" xfId="0" applyFont="1" applyFill="1" applyBorder="1"/>
    <xf numFmtId="164" fontId="5" fillId="0" borderId="7" xfId="1" applyNumberFormat="1" applyFont="1" applyBorder="1"/>
    <xf numFmtId="164" fontId="5" fillId="0" borderId="7" xfId="1" applyNumberFormat="1" applyFont="1" applyFill="1" applyBorder="1"/>
    <xf numFmtId="0" fontId="8" fillId="0" borderId="10" xfId="0" applyFont="1" applyBorder="1"/>
    <xf numFmtId="164" fontId="8" fillId="0" borderId="10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0" xfId="1" applyNumberFormat="1" applyFont="1" applyFill="1" applyBorder="1"/>
    <xf numFmtId="0" fontId="8" fillId="0" borderId="9" xfId="0" applyFont="1" applyBorder="1"/>
    <xf numFmtId="0" fontId="3" fillId="7" borderId="8" xfId="0" applyFont="1" applyFill="1" applyBorder="1"/>
    <xf numFmtId="164" fontId="10" fillId="7" borderId="8" xfId="1" applyNumberFormat="1" applyFont="1" applyFill="1" applyBorder="1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3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19" fillId="0" borderId="7" xfId="0" applyFont="1" applyBorder="1"/>
    <xf numFmtId="164" fontId="20" fillId="0" borderId="9" xfId="1" applyNumberFormat="1" applyFont="1" applyFill="1" applyBorder="1"/>
    <xf numFmtId="164" fontId="20" fillId="0" borderId="7" xfId="1" applyNumberFormat="1" applyFont="1" applyFill="1" applyBorder="1" applyAlignment="1">
      <alignment horizontal="right"/>
    </xf>
    <xf numFmtId="0" fontId="18" fillId="8" borderId="8" xfId="0" applyFont="1" applyFill="1" applyBorder="1"/>
    <xf numFmtId="164" fontId="21" fillId="8" borderId="8" xfId="1" applyNumberFormat="1" applyFont="1" applyFill="1" applyBorder="1" applyAlignment="1">
      <alignment horizontal="right"/>
    </xf>
    <xf numFmtId="0" fontId="3" fillId="0" borderId="12" xfId="0" applyFont="1" applyBorder="1"/>
    <xf numFmtId="0" fontId="18" fillId="0" borderId="12" xfId="0" applyFont="1" applyBorder="1"/>
    <xf numFmtId="0" fontId="8" fillId="0" borderId="13" xfId="0" applyFont="1" applyBorder="1"/>
    <xf numFmtId="0" fontId="22" fillId="0" borderId="12" xfId="0" applyFont="1" applyBorder="1"/>
    <xf numFmtId="0" fontId="8" fillId="0" borderId="12" xfId="0" applyFont="1" applyBorder="1"/>
    <xf numFmtId="164" fontId="8" fillId="0" borderId="12" xfId="1" applyNumberFormat="1" applyFont="1" applyBorder="1"/>
    <xf numFmtId="164" fontId="8" fillId="0" borderId="12" xfId="1" applyNumberFormat="1" applyFont="1" applyFill="1" applyBorder="1" applyAlignment="1">
      <alignment horizontal="right"/>
    </xf>
    <xf numFmtId="164" fontId="19" fillId="0" borderId="7" xfId="1" applyNumberFormat="1" applyFont="1" applyFill="1" applyBorder="1"/>
    <xf numFmtId="164" fontId="19" fillId="0" borderId="7" xfId="1" applyNumberFormat="1" applyFont="1" applyFill="1" applyBorder="1" applyAlignment="1">
      <alignment horizontal="right"/>
    </xf>
    <xf numFmtId="164" fontId="18" fillId="8" borderId="8" xfId="1" applyNumberFormat="1" applyFont="1" applyFill="1" applyBorder="1" applyAlignment="1">
      <alignment horizontal="right"/>
    </xf>
    <xf numFmtId="0" fontId="18" fillId="9" borderId="8" xfId="0" applyFont="1" applyFill="1" applyBorder="1"/>
    <xf numFmtId="164" fontId="21" fillId="9" borderId="8" xfId="1" applyNumberFormat="1" applyFont="1" applyFill="1" applyBorder="1" applyAlignment="1">
      <alignment horizontal="right"/>
    </xf>
    <xf numFmtId="164" fontId="21" fillId="9" borderId="14" xfId="1" applyNumberFormat="1" applyFont="1" applyFill="1" applyBorder="1" applyAlignment="1">
      <alignment horizontal="right"/>
    </xf>
    <xf numFmtId="0" fontId="18" fillId="4" borderId="1" xfId="0" applyFont="1" applyFill="1" applyBorder="1"/>
    <xf numFmtId="0" fontId="18" fillId="4" borderId="7" xfId="0" applyFont="1" applyFill="1" applyBorder="1"/>
    <xf numFmtId="0" fontId="18" fillId="4" borderId="7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164" fontId="5" fillId="0" borderId="0" xfId="1" applyNumberFormat="1" applyFont="1" applyFill="1"/>
    <xf numFmtId="164" fontId="21" fillId="8" borderId="14" xfId="1" applyNumberFormat="1" applyFont="1" applyFill="1" applyBorder="1" applyAlignment="1">
      <alignment horizontal="right"/>
    </xf>
    <xf numFmtId="164" fontId="3" fillId="4" borderId="7" xfId="1" applyNumberFormat="1" applyFont="1" applyFill="1" applyBorder="1"/>
    <xf numFmtId="164" fontId="18" fillId="4" borderId="7" xfId="1" applyNumberFormat="1" applyFont="1" applyFill="1" applyBorder="1"/>
    <xf numFmtId="164" fontId="21" fillId="4" borderId="7" xfId="1" applyNumberFormat="1" applyFont="1" applyFill="1" applyBorder="1" applyAlignment="1">
      <alignment horizontal="right"/>
    </xf>
    <xf numFmtId="164" fontId="21" fillId="4" borderId="12" xfId="1" applyNumberFormat="1" applyFont="1" applyFill="1" applyBorder="1" applyAlignment="1">
      <alignment horizontal="right"/>
    </xf>
    <xf numFmtId="164" fontId="12" fillId="4" borderId="7" xfId="1" applyNumberFormat="1" applyFont="1" applyFill="1" applyBorder="1"/>
    <xf numFmtId="0" fontId="8" fillId="4" borderId="7" xfId="0" applyFont="1" applyFill="1" applyBorder="1"/>
    <xf numFmtId="164" fontId="8" fillId="4" borderId="7" xfId="1" applyNumberFormat="1" applyFont="1" applyFill="1" applyBorder="1"/>
    <xf numFmtId="164" fontId="8" fillId="4" borderId="7" xfId="1" applyNumberFormat="1" applyFont="1" applyFill="1" applyBorder="1" applyAlignment="1">
      <alignment horizontal="right"/>
    </xf>
    <xf numFmtId="164" fontId="23" fillId="8" borderId="8" xfId="1" applyNumberFormat="1" applyFont="1" applyFill="1" applyBorder="1" applyAlignment="1">
      <alignment horizontal="right"/>
    </xf>
    <xf numFmtId="164" fontId="23" fillId="8" borderId="14" xfId="1" applyNumberFormat="1" applyFont="1" applyFill="1" applyBorder="1" applyAlignment="1">
      <alignment horizontal="right"/>
    </xf>
    <xf numFmtId="164" fontId="18" fillId="9" borderId="8" xfId="1" applyNumberFormat="1" applyFont="1" applyFill="1" applyBorder="1" applyAlignment="1">
      <alignment horizontal="right"/>
    </xf>
    <xf numFmtId="164" fontId="18" fillId="9" borderId="14" xfId="1" applyNumberFormat="1" applyFont="1" applyFill="1" applyBorder="1" applyAlignment="1">
      <alignment horizontal="right"/>
    </xf>
    <xf numFmtId="164" fontId="3" fillId="0" borderId="12" xfId="1" applyNumberFormat="1" applyFont="1" applyBorder="1"/>
    <xf numFmtId="164" fontId="18" fillId="0" borderId="12" xfId="1" applyNumberFormat="1" applyFont="1" applyBorder="1"/>
    <xf numFmtId="0" fontId="8" fillId="0" borderId="10" xfId="0" applyFont="1" applyFill="1" applyBorder="1"/>
    <xf numFmtId="0" fontId="24" fillId="0" borderId="12" xfId="0" applyFont="1" applyBorder="1"/>
    <xf numFmtId="164" fontId="24" fillId="0" borderId="12" xfId="1" applyNumberFormat="1" applyFont="1" applyBorder="1"/>
    <xf numFmtId="164" fontId="5" fillId="0" borderId="12" xfId="1" applyNumberFormat="1" applyFont="1" applyBorder="1" applyAlignment="1">
      <alignment horizontal="right"/>
    </xf>
    <xf numFmtId="164" fontId="23" fillId="9" borderId="8" xfId="1" applyNumberFormat="1" applyFont="1" applyFill="1" applyBorder="1" applyAlignment="1">
      <alignment horizontal="right"/>
    </xf>
    <xf numFmtId="164" fontId="23" fillId="9" borderId="14" xfId="1" applyNumberFormat="1" applyFont="1" applyFill="1" applyBorder="1" applyAlignment="1">
      <alignment horizontal="right"/>
    </xf>
    <xf numFmtId="0" fontId="24" fillId="0" borderId="7" xfId="0" applyFont="1" applyBorder="1"/>
    <xf numFmtId="0" fontId="0" fillId="0" borderId="7" xfId="0" applyFont="1" applyBorder="1"/>
    <xf numFmtId="0" fontId="8" fillId="4" borderId="5" xfId="0" applyFont="1" applyFill="1" applyBorder="1"/>
    <xf numFmtId="164" fontId="8" fillId="4" borderId="5" xfId="1" applyNumberFormat="1" applyFont="1" applyFill="1" applyBorder="1"/>
    <xf numFmtId="164" fontId="9" fillId="0" borderId="5" xfId="1" applyNumberFormat="1" applyFont="1" applyFill="1" applyBorder="1" applyAlignment="1">
      <alignment horizontal="right"/>
    </xf>
    <xf numFmtId="0" fontId="8" fillId="0" borderId="6" xfId="0" applyFont="1" applyBorder="1"/>
    <xf numFmtId="164" fontId="8" fillId="0" borderId="6" xfId="1" applyNumberFormat="1" applyFont="1" applyBorder="1"/>
    <xf numFmtId="164" fontId="9" fillId="0" borderId="6" xfId="1" applyNumberFormat="1" applyFont="1" applyFill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9" fillId="0" borderId="0" xfId="1" applyNumberFormat="1" applyFont="1" applyFill="1"/>
    <xf numFmtId="0" fontId="18" fillId="9" borderId="7" xfId="0" applyFont="1" applyFill="1" applyBorder="1"/>
    <xf numFmtId="0" fontId="18" fillId="9" borderId="15" xfId="0" applyFont="1" applyFill="1" applyBorder="1"/>
    <xf numFmtId="0" fontId="18" fillId="0" borderId="0" xfId="0" applyFont="1" applyFill="1" applyBorder="1"/>
    <xf numFmtId="164" fontId="18" fillId="4" borderId="0" xfId="1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0" fillId="0" borderId="0" xfId="0" applyBorder="1"/>
    <xf numFmtId="0" fontId="25" fillId="0" borderId="0" xfId="0" applyFont="1" applyFill="1"/>
    <xf numFmtId="0" fontId="28" fillId="10" borderId="19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9" fillId="10" borderId="8" xfId="0" applyFont="1" applyFill="1" applyBorder="1"/>
    <xf numFmtId="0" fontId="29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10" borderId="9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9" fillId="8" borderId="5" xfId="0" applyFont="1" applyFill="1" applyBorder="1"/>
    <xf numFmtId="166" fontId="9" fillId="8" borderId="23" xfId="1" applyNumberFormat="1" applyFont="1" applyFill="1" applyBorder="1" applyAlignment="1">
      <alignment horizontal="right"/>
    </xf>
    <xf numFmtId="166" fontId="9" fillId="8" borderId="24" xfId="1" applyNumberFormat="1" applyFont="1" applyFill="1" applyBorder="1" applyAlignment="1">
      <alignment horizontal="right"/>
    </xf>
    <xf numFmtId="166" fontId="9" fillId="8" borderId="6" xfId="1" applyNumberFormat="1" applyFont="1" applyFill="1" applyBorder="1" applyAlignment="1">
      <alignment horizontal="right"/>
    </xf>
    <xf numFmtId="166" fontId="9" fillId="8" borderId="25" xfId="1" applyNumberFormat="1" applyFont="1" applyFill="1" applyBorder="1" applyAlignment="1">
      <alignment horizontal="right"/>
    </xf>
    <xf numFmtId="0" fontId="9" fillId="0" borderId="6" xfId="0" applyFont="1" applyFill="1" applyBorder="1"/>
    <xf numFmtId="166" fontId="9" fillId="0" borderId="23" xfId="1" applyNumberFormat="1" applyFont="1" applyFill="1" applyBorder="1" applyAlignment="1">
      <alignment horizontal="right"/>
    </xf>
    <xf numFmtId="166" fontId="9" fillId="0" borderId="24" xfId="1" applyNumberFormat="1" applyFont="1" applyFill="1" applyBorder="1" applyAlignment="1">
      <alignment horizontal="right"/>
    </xf>
    <xf numFmtId="166" fontId="9" fillId="0" borderId="6" xfId="1" applyNumberFormat="1" applyFont="1" applyFill="1" applyBorder="1" applyAlignment="1">
      <alignment horizontal="right"/>
    </xf>
    <xf numFmtId="166" fontId="9" fillId="0" borderId="25" xfId="1" applyNumberFormat="1" applyFont="1" applyFill="1" applyBorder="1" applyAlignment="1">
      <alignment horizontal="right"/>
    </xf>
    <xf numFmtId="0" fontId="9" fillId="0" borderId="5" xfId="0" applyFont="1" applyFill="1" applyBorder="1"/>
    <xf numFmtId="0" fontId="9" fillId="11" borderId="5" xfId="0" applyFont="1" applyFill="1" applyBorder="1"/>
    <xf numFmtId="166" fontId="9" fillId="11" borderId="23" xfId="1" applyNumberFormat="1" applyFont="1" applyFill="1" applyBorder="1" applyAlignment="1">
      <alignment horizontal="right"/>
    </xf>
    <xf numFmtId="166" fontId="9" fillId="11" borderId="24" xfId="1" applyNumberFormat="1" applyFont="1" applyFill="1" applyBorder="1" applyAlignment="1">
      <alignment horizontal="right"/>
    </xf>
    <xf numFmtId="166" fontId="9" fillId="11" borderId="6" xfId="1" applyNumberFormat="1" applyFont="1" applyFill="1" applyBorder="1" applyAlignment="1">
      <alignment horizontal="right"/>
    </xf>
    <xf numFmtId="166" fontId="9" fillId="11" borderId="25" xfId="1" applyNumberFormat="1" applyFont="1" applyFill="1" applyBorder="1" applyAlignment="1">
      <alignment horizontal="right"/>
    </xf>
    <xf numFmtId="0" fontId="9" fillId="11" borderId="6" xfId="0" applyFont="1" applyFill="1" applyBorder="1"/>
    <xf numFmtId="49" fontId="9" fillId="11" borderId="5" xfId="0" applyNumberFormat="1" applyFont="1" applyFill="1" applyBorder="1"/>
    <xf numFmtId="0" fontId="23" fillId="10" borderId="8" xfId="0" applyFont="1" applyFill="1" applyBorder="1"/>
    <xf numFmtId="166" fontId="23" fillId="10" borderId="21" xfId="1" applyNumberFormat="1" applyFont="1" applyFill="1" applyBorder="1" applyAlignment="1">
      <alignment horizontal="right"/>
    </xf>
    <xf numFmtId="166" fontId="9" fillId="10" borderId="26" xfId="1" applyNumberFormat="1" applyFont="1" applyFill="1" applyBorder="1" applyAlignment="1">
      <alignment horizontal="right"/>
    </xf>
    <xf numFmtId="166" fontId="9" fillId="10" borderId="8" xfId="1" applyNumberFormat="1" applyFont="1" applyFill="1" applyBorder="1" applyAlignment="1">
      <alignment horizontal="right"/>
    </xf>
    <xf numFmtId="166" fontId="9" fillId="10" borderId="2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H36"/>
  <sheetViews>
    <sheetView topLeftCell="A10" workbookViewId="0">
      <selection activeCell="L36" sqref="L36"/>
    </sheetView>
  </sheetViews>
  <sheetFormatPr baseColWidth="10" defaultRowHeight="15" x14ac:dyDescent="0.25"/>
  <cols>
    <col min="1" max="1" width="29.140625" customWidth="1"/>
  </cols>
  <sheetData>
    <row r="1" spans="1:8" ht="20.25" x14ac:dyDescent="0.3">
      <c r="A1" s="1" t="s">
        <v>0</v>
      </c>
      <c r="B1" s="1"/>
    </row>
    <row r="3" spans="1:8" ht="15.75" x14ac:dyDescent="0.25">
      <c r="A3" s="2" t="s">
        <v>1</v>
      </c>
      <c r="B3" s="3" t="s">
        <v>2</v>
      </c>
      <c r="C3" s="3" t="s">
        <v>2</v>
      </c>
      <c r="D3" s="3" t="s">
        <v>3</v>
      </c>
      <c r="E3" s="165" t="s">
        <v>4</v>
      </c>
      <c r="F3" s="166"/>
      <c r="G3" s="166"/>
      <c r="H3" s="167"/>
    </row>
    <row r="4" spans="1:8" ht="15.75" x14ac:dyDescent="0.25">
      <c r="A4" s="4"/>
      <c r="B4" s="5">
        <v>2012</v>
      </c>
      <c r="C4" s="5">
        <v>2013</v>
      </c>
      <c r="D4" s="5" t="s">
        <v>5</v>
      </c>
      <c r="E4" s="6">
        <v>2015</v>
      </c>
      <c r="F4" s="6">
        <v>2016</v>
      </c>
      <c r="G4" s="6">
        <v>2017</v>
      </c>
      <c r="H4" s="6">
        <v>2018</v>
      </c>
    </row>
    <row r="5" spans="1:8" ht="15.75" x14ac:dyDescent="0.25">
      <c r="A5" s="7" t="s">
        <v>6</v>
      </c>
      <c r="B5" s="8"/>
      <c r="C5" s="8"/>
      <c r="D5" s="8"/>
      <c r="E5" s="8"/>
      <c r="F5" s="8"/>
      <c r="G5" s="8"/>
      <c r="H5" s="8"/>
    </row>
    <row r="6" spans="1:8" ht="15.75" x14ac:dyDescent="0.25">
      <c r="A6" s="7"/>
      <c r="B6" s="8"/>
      <c r="C6" s="8"/>
      <c r="D6" s="8"/>
      <c r="E6" s="8"/>
      <c r="F6" s="8"/>
      <c r="G6" s="8"/>
      <c r="H6" s="8"/>
    </row>
    <row r="7" spans="1:8" ht="15.75" x14ac:dyDescent="0.25">
      <c r="A7" s="8" t="s">
        <v>7</v>
      </c>
      <c r="B7" s="9">
        <v>-67299</v>
      </c>
      <c r="C7" s="10">
        <v>-70268</v>
      </c>
      <c r="D7" s="11">
        <v>-71932</v>
      </c>
      <c r="E7" s="12">
        <v>-74815</v>
      </c>
      <c r="F7" s="12">
        <v>-74815</v>
      </c>
      <c r="G7" s="12">
        <v>-74815</v>
      </c>
      <c r="H7" s="12">
        <v>-74815</v>
      </c>
    </row>
    <row r="8" spans="1:8" ht="15.75" x14ac:dyDescent="0.25">
      <c r="A8" s="8" t="s">
        <v>8</v>
      </c>
      <c r="B8" s="9">
        <v>-138457</v>
      </c>
      <c r="C8" s="10">
        <v>-148149</v>
      </c>
      <c r="D8" s="11">
        <v>-153424</v>
      </c>
      <c r="E8" s="12">
        <v>-152553</v>
      </c>
      <c r="F8" s="12">
        <v>-151402</v>
      </c>
      <c r="G8" s="12">
        <v>-151402</v>
      </c>
      <c r="H8" s="12">
        <v>-151402</v>
      </c>
    </row>
    <row r="9" spans="1:8" ht="15.75" x14ac:dyDescent="0.25">
      <c r="A9" s="8" t="s">
        <v>9</v>
      </c>
      <c r="B9" s="9">
        <v>-37304</v>
      </c>
      <c r="C9" s="10">
        <v>-37072</v>
      </c>
      <c r="D9" s="11">
        <v>-37072</v>
      </c>
      <c r="E9" s="12">
        <v>-37135</v>
      </c>
      <c r="F9" s="12">
        <v>-37135</v>
      </c>
      <c r="G9" s="12">
        <v>-37135</v>
      </c>
      <c r="H9" s="12">
        <v>-39635</v>
      </c>
    </row>
    <row r="10" spans="1:8" ht="16.5" thickBot="1" x14ac:dyDescent="0.3">
      <c r="A10" s="8" t="s">
        <v>10</v>
      </c>
      <c r="B10" s="13">
        <v>-2088</v>
      </c>
      <c r="C10" s="14">
        <v>-1993</v>
      </c>
      <c r="D10" s="11">
        <v>-2200</v>
      </c>
      <c r="E10" s="12">
        <v>-2301</v>
      </c>
      <c r="F10" s="12">
        <v>-2320</v>
      </c>
      <c r="G10" s="12">
        <v>-2339</v>
      </c>
      <c r="H10" s="12">
        <v>-2358</v>
      </c>
    </row>
    <row r="11" spans="1:8" ht="16.5" thickBot="1" x14ac:dyDescent="0.3">
      <c r="A11" s="15" t="s">
        <v>11</v>
      </c>
      <c r="B11" s="16">
        <f t="shared" ref="B11:H11" si="0">SUM(B7:B10)</f>
        <v>-245148</v>
      </c>
      <c r="C11" s="16">
        <f t="shared" si="0"/>
        <v>-257482</v>
      </c>
      <c r="D11" s="16">
        <f t="shared" si="0"/>
        <v>-264628</v>
      </c>
      <c r="E11" s="16">
        <f t="shared" si="0"/>
        <v>-266804</v>
      </c>
      <c r="F11" s="16">
        <f t="shared" si="0"/>
        <v>-265672</v>
      </c>
      <c r="G11" s="16">
        <f t="shared" si="0"/>
        <v>-265691</v>
      </c>
      <c r="H11" s="16">
        <f t="shared" si="0"/>
        <v>-268210</v>
      </c>
    </row>
    <row r="12" spans="1:8" ht="15.75" x14ac:dyDescent="0.25">
      <c r="A12" s="7" t="s">
        <v>12</v>
      </c>
      <c r="B12" s="8"/>
      <c r="C12" s="8"/>
      <c r="D12" s="8"/>
      <c r="E12" s="8"/>
      <c r="F12" s="8"/>
      <c r="G12" s="8"/>
      <c r="H12" s="8"/>
    </row>
    <row r="13" spans="1:8" ht="15.75" x14ac:dyDescent="0.25">
      <c r="A13" s="8"/>
      <c r="B13" s="8"/>
      <c r="C13" s="8"/>
      <c r="D13" s="8"/>
      <c r="E13" s="8"/>
      <c r="F13" s="8"/>
      <c r="G13" s="8"/>
      <c r="H13" s="8"/>
    </row>
    <row r="14" spans="1:8" ht="15.75" x14ac:dyDescent="0.25">
      <c r="A14" s="8" t="s">
        <v>13</v>
      </c>
      <c r="B14" s="9">
        <v>-4390</v>
      </c>
      <c r="C14" s="10">
        <v>-2793</v>
      </c>
      <c r="D14" s="11">
        <v>-1850</v>
      </c>
      <c r="E14" s="12">
        <v>-2650</v>
      </c>
      <c r="F14" s="12">
        <v>-2650</v>
      </c>
      <c r="G14" s="12">
        <v>-2650</v>
      </c>
      <c r="H14" s="12">
        <v>-2650</v>
      </c>
    </row>
    <row r="15" spans="1:8" ht="15.75" x14ac:dyDescent="0.25">
      <c r="A15" s="8" t="s">
        <v>14</v>
      </c>
      <c r="B15" s="17">
        <v>6082</v>
      </c>
      <c r="C15" s="18">
        <v>5100</v>
      </c>
      <c r="D15" s="19">
        <v>6000</v>
      </c>
      <c r="E15" s="19">
        <v>7600</v>
      </c>
      <c r="F15" s="19">
        <v>9300</v>
      </c>
      <c r="G15" s="19">
        <v>9750</v>
      </c>
      <c r="H15" s="19">
        <v>10100</v>
      </c>
    </row>
    <row r="16" spans="1:8" ht="16.5" thickBot="1" x14ac:dyDescent="0.3">
      <c r="A16" s="8" t="s">
        <v>15</v>
      </c>
      <c r="B16" s="17">
        <v>12393</v>
      </c>
      <c r="C16" s="20">
        <v>12507</v>
      </c>
      <c r="D16" s="19">
        <v>12259</v>
      </c>
      <c r="E16" s="19">
        <v>14100</v>
      </c>
      <c r="F16" s="19">
        <v>17000</v>
      </c>
      <c r="G16" s="19">
        <v>17250</v>
      </c>
      <c r="H16" s="19">
        <v>17300</v>
      </c>
    </row>
    <row r="17" spans="1:8" ht="16.5" thickBot="1" x14ac:dyDescent="0.3">
      <c r="A17" s="15" t="s">
        <v>16</v>
      </c>
      <c r="B17" s="21">
        <f t="shared" ref="B17:H17" si="1">SUM(B14:B16)</f>
        <v>14085</v>
      </c>
      <c r="C17" s="21">
        <f t="shared" si="1"/>
        <v>14814</v>
      </c>
      <c r="D17" s="21">
        <f t="shared" si="1"/>
        <v>16409</v>
      </c>
      <c r="E17" s="21">
        <f t="shared" si="1"/>
        <v>19050</v>
      </c>
      <c r="F17" s="21">
        <f t="shared" si="1"/>
        <v>23650</v>
      </c>
      <c r="G17" s="21">
        <f t="shared" si="1"/>
        <v>24350</v>
      </c>
      <c r="H17" s="21">
        <f t="shared" si="1"/>
        <v>24750</v>
      </c>
    </row>
    <row r="18" spans="1:8" ht="15.75" x14ac:dyDescent="0.25">
      <c r="A18" s="7" t="s">
        <v>17</v>
      </c>
      <c r="B18" s="8"/>
      <c r="C18" s="8"/>
      <c r="D18" s="8"/>
      <c r="E18" s="8"/>
      <c r="F18" s="8"/>
      <c r="G18" s="8"/>
      <c r="H18" s="8"/>
    </row>
    <row r="19" spans="1:8" ht="15.75" x14ac:dyDescent="0.25">
      <c r="A19" s="7" t="s">
        <v>18</v>
      </c>
      <c r="B19" s="8"/>
      <c r="C19" s="8"/>
      <c r="D19" s="8"/>
      <c r="E19" s="8"/>
      <c r="F19" s="8"/>
      <c r="G19" s="8"/>
      <c r="H19" s="8"/>
    </row>
    <row r="20" spans="1:8" ht="15.75" x14ac:dyDescent="0.25">
      <c r="A20" s="8"/>
      <c r="B20" s="8"/>
      <c r="C20" s="8"/>
      <c r="D20" s="8"/>
      <c r="E20" s="8"/>
      <c r="F20" s="8"/>
      <c r="G20" s="8"/>
      <c r="H20" s="8"/>
    </row>
    <row r="21" spans="1:8" ht="15.75" x14ac:dyDescent="0.25">
      <c r="A21" s="22" t="s">
        <v>19</v>
      </c>
      <c r="B21" s="23">
        <v>0</v>
      </c>
      <c r="C21" s="24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5.75" x14ac:dyDescent="0.25">
      <c r="A22" s="22" t="s">
        <v>20</v>
      </c>
      <c r="B22" s="17"/>
      <c r="C22" s="18"/>
      <c r="D22" s="8"/>
      <c r="E22" s="27"/>
      <c r="F22" s="27"/>
      <c r="G22" s="27"/>
      <c r="H22" s="27"/>
    </row>
    <row r="23" spans="1:8" ht="15.75" x14ac:dyDescent="0.25">
      <c r="A23" s="22" t="s">
        <v>21</v>
      </c>
      <c r="B23" s="17">
        <v>9307</v>
      </c>
      <c r="C23" s="18">
        <v>10779</v>
      </c>
      <c r="D23" s="28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15.75" x14ac:dyDescent="0.25">
      <c r="A24" s="22" t="s">
        <v>22</v>
      </c>
      <c r="B24" s="9">
        <v>0</v>
      </c>
      <c r="C24" s="10">
        <v>0</v>
      </c>
      <c r="D24" s="10">
        <v>-350</v>
      </c>
      <c r="E24" s="30">
        <v>0</v>
      </c>
      <c r="F24" s="30">
        <v>-3203</v>
      </c>
      <c r="G24" s="30">
        <v>-4145</v>
      </c>
      <c r="H24" s="30">
        <v>-1511</v>
      </c>
    </row>
    <row r="25" spans="1:8" ht="15.75" x14ac:dyDescent="0.25">
      <c r="A25" s="22" t="s">
        <v>23</v>
      </c>
      <c r="B25" s="17">
        <v>161</v>
      </c>
      <c r="C25" s="18">
        <v>0</v>
      </c>
      <c r="D25" s="18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15.75" x14ac:dyDescent="0.25">
      <c r="A26" s="22" t="s">
        <v>24</v>
      </c>
      <c r="B26" s="9">
        <v>-9307</v>
      </c>
      <c r="C26" s="10">
        <v>-10779</v>
      </c>
      <c r="D26" s="31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 x14ac:dyDescent="0.25">
      <c r="A27" s="22" t="s">
        <v>25</v>
      </c>
      <c r="B27" s="17"/>
      <c r="C27" s="18"/>
      <c r="D27" s="31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5.75" x14ac:dyDescent="0.25">
      <c r="A28" s="22" t="s">
        <v>26</v>
      </c>
      <c r="B28" s="9">
        <v>0</v>
      </c>
      <c r="C28" s="10">
        <v>0</v>
      </c>
      <c r="D28" s="11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ht="16.5" thickBot="1" x14ac:dyDescent="0.3">
      <c r="A29" s="22" t="s">
        <v>27</v>
      </c>
      <c r="B29" s="9">
        <v>0</v>
      </c>
      <c r="C29" s="10">
        <v>0</v>
      </c>
      <c r="D29" s="11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ht="16.5" thickBot="1" x14ac:dyDescent="0.3">
      <c r="A30" s="15" t="s">
        <v>28</v>
      </c>
      <c r="B30" s="32">
        <f>SUM(B21:B29)</f>
        <v>161</v>
      </c>
      <c r="C30" s="32">
        <f t="shared" ref="C30:H30" si="2">SUM(C21:C29)</f>
        <v>0</v>
      </c>
      <c r="D30" s="16">
        <f t="shared" si="2"/>
        <v>-350</v>
      </c>
      <c r="E30" s="16">
        <f t="shared" si="2"/>
        <v>0</v>
      </c>
      <c r="F30" s="16">
        <f t="shared" si="2"/>
        <v>-3203</v>
      </c>
      <c r="G30" s="16">
        <f t="shared" si="2"/>
        <v>-4145</v>
      </c>
      <c r="H30" s="16">
        <f t="shared" si="2"/>
        <v>-1511</v>
      </c>
    </row>
    <row r="31" spans="1:8" ht="15.75" x14ac:dyDescent="0.25">
      <c r="A31" s="33" t="s">
        <v>29</v>
      </c>
      <c r="B31" s="8"/>
      <c r="C31" s="8"/>
      <c r="D31" s="8"/>
      <c r="E31" s="8"/>
      <c r="F31" s="8"/>
      <c r="G31" s="8"/>
      <c r="H31" s="8"/>
    </row>
    <row r="32" spans="1:8" ht="15.75" x14ac:dyDescent="0.25">
      <c r="A32" s="34"/>
      <c r="B32" s="8"/>
      <c r="C32" s="8"/>
      <c r="D32" s="8"/>
      <c r="E32" s="8"/>
      <c r="F32" s="8"/>
      <c r="G32" s="8"/>
      <c r="H32" s="8"/>
    </row>
    <row r="33" spans="1:8" ht="15.75" thickBot="1" x14ac:dyDescent="0.3">
      <c r="A33" s="22" t="s">
        <v>30</v>
      </c>
      <c r="B33" s="17">
        <v>3718</v>
      </c>
      <c r="C33" s="17">
        <v>3078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6.5" thickBot="1" x14ac:dyDescent="0.3">
      <c r="A34" s="15" t="s">
        <v>31</v>
      </c>
      <c r="B34" s="16">
        <v>-227184</v>
      </c>
      <c r="C34" s="16">
        <v>-239590</v>
      </c>
      <c r="D34" s="16">
        <v>-248569</v>
      </c>
      <c r="E34" s="16">
        <v>-247754</v>
      </c>
      <c r="F34" s="16">
        <v>-245225</v>
      </c>
      <c r="G34" s="16">
        <v>-245486</v>
      </c>
      <c r="H34" s="16">
        <v>-244971</v>
      </c>
    </row>
    <row r="35" spans="1:8" ht="16.5" thickBot="1" x14ac:dyDescent="0.3">
      <c r="A35" s="35" t="s">
        <v>32</v>
      </c>
      <c r="B35" s="36">
        <v>216405</v>
      </c>
      <c r="C35" s="36">
        <v>236041</v>
      </c>
      <c r="D35" s="36">
        <v>248569</v>
      </c>
      <c r="E35" s="36">
        <v>247636</v>
      </c>
      <c r="F35" s="36">
        <v>245225</v>
      </c>
      <c r="G35" s="36">
        <v>245486</v>
      </c>
      <c r="H35" s="36">
        <v>244971</v>
      </c>
    </row>
    <row r="36" spans="1:8" ht="16.5" thickBot="1" x14ac:dyDescent="0.3">
      <c r="A36" s="37" t="s">
        <v>33</v>
      </c>
      <c r="B36" s="38">
        <f>SUM(B34:B35)</f>
        <v>-10779</v>
      </c>
      <c r="C36" s="38">
        <f t="shared" ref="C36:H36" si="3">SUM(C34:C35)</f>
        <v>-3549</v>
      </c>
      <c r="D36" s="38">
        <f t="shared" si="3"/>
        <v>0</v>
      </c>
      <c r="E36" s="38">
        <f t="shared" si="3"/>
        <v>-118</v>
      </c>
      <c r="F36" s="38">
        <f t="shared" si="3"/>
        <v>0</v>
      </c>
      <c r="G36" s="38">
        <f t="shared" si="3"/>
        <v>0</v>
      </c>
      <c r="H36" s="38">
        <f t="shared" si="3"/>
        <v>0</v>
      </c>
    </row>
  </sheetData>
  <mergeCells count="1">
    <mergeCell ref="E3:H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74"/>
  <sheetViews>
    <sheetView tabSelected="1" workbookViewId="0">
      <selection activeCell="J73" sqref="J73"/>
    </sheetView>
  </sheetViews>
  <sheetFormatPr baseColWidth="10" defaultRowHeight="15" x14ac:dyDescent="0.25"/>
  <cols>
    <col min="1" max="1" width="35.140625" customWidth="1"/>
  </cols>
  <sheetData>
    <row r="1" spans="1:8" ht="20.25" x14ac:dyDescent="0.3">
      <c r="A1" s="1" t="s">
        <v>53</v>
      </c>
      <c r="B1" s="1"/>
    </row>
    <row r="3" spans="1:8" ht="15.75" x14ac:dyDescent="0.25">
      <c r="A3" s="2" t="s">
        <v>1</v>
      </c>
      <c r="B3" s="3" t="s">
        <v>2</v>
      </c>
      <c r="C3" s="3" t="s">
        <v>2</v>
      </c>
      <c r="D3" s="3" t="s">
        <v>3</v>
      </c>
      <c r="E3" s="165" t="s">
        <v>4</v>
      </c>
      <c r="F3" s="166"/>
      <c r="G3" s="166"/>
      <c r="H3" s="167"/>
    </row>
    <row r="4" spans="1:8" ht="15.75" x14ac:dyDescent="0.25">
      <c r="A4" s="4"/>
      <c r="B4" s="5">
        <v>2012</v>
      </c>
      <c r="C4" s="5">
        <v>2013</v>
      </c>
      <c r="D4" s="5" t="s">
        <v>5</v>
      </c>
      <c r="E4" s="6">
        <v>2015</v>
      </c>
      <c r="F4" s="6">
        <v>2016</v>
      </c>
      <c r="G4" s="6">
        <v>2017</v>
      </c>
      <c r="H4" s="6">
        <v>2018</v>
      </c>
    </row>
    <row r="5" spans="1:8" ht="15.75" x14ac:dyDescent="0.25">
      <c r="A5" s="7" t="s">
        <v>34</v>
      </c>
      <c r="B5" s="8"/>
      <c r="C5" s="8"/>
      <c r="D5" s="22"/>
      <c r="E5" s="22"/>
      <c r="F5" s="22"/>
      <c r="G5" s="22"/>
      <c r="H5" s="22"/>
    </row>
    <row r="6" spans="1:8" ht="15.75" x14ac:dyDescent="0.25">
      <c r="A6" s="7"/>
      <c r="B6" s="39"/>
      <c r="C6" s="39"/>
      <c r="D6" s="40"/>
      <c r="E6" s="40"/>
      <c r="F6" s="40"/>
      <c r="G6" s="40"/>
      <c r="H6" s="40"/>
    </row>
    <row r="7" spans="1:8" x14ac:dyDescent="0.25">
      <c r="A7" s="22" t="s">
        <v>35</v>
      </c>
      <c r="B7" s="18">
        <v>2184</v>
      </c>
      <c r="C7" s="18">
        <v>2721</v>
      </c>
      <c r="D7" s="40">
        <v>2519</v>
      </c>
      <c r="E7" s="41">
        <v>2377</v>
      </c>
      <c r="F7" s="41">
        <v>2377</v>
      </c>
      <c r="G7" s="41">
        <v>2377</v>
      </c>
      <c r="H7" s="41">
        <v>2377</v>
      </c>
    </row>
    <row r="8" spans="1:8" x14ac:dyDescent="0.25">
      <c r="A8" s="22" t="s">
        <v>36</v>
      </c>
      <c r="B8" s="18">
        <v>2593</v>
      </c>
      <c r="C8" s="18">
        <v>3188</v>
      </c>
      <c r="D8" s="40">
        <v>3168</v>
      </c>
      <c r="E8" s="41">
        <v>3040</v>
      </c>
      <c r="F8" s="41">
        <v>2960</v>
      </c>
      <c r="G8" s="41">
        <v>2960</v>
      </c>
      <c r="H8" s="41">
        <v>2960</v>
      </c>
    </row>
    <row r="9" spans="1:8" x14ac:dyDescent="0.25">
      <c r="A9" s="22" t="s">
        <v>37</v>
      </c>
      <c r="B9" s="18">
        <f>(2652+1)</f>
        <v>2653</v>
      </c>
      <c r="C9" s="18">
        <v>2711</v>
      </c>
      <c r="D9" s="40">
        <v>4018</v>
      </c>
      <c r="E9" s="41">
        <v>4045</v>
      </c>
      <c r="F9" s="41">
        <v>3896</v>
      </c>
      <c r="G9" s="41">
        <v>3896</v>
      </c>
      <c r="H9" s="41">
        <v>3896</v>
      </c>
    </row>
    <row r="10" spans="1:8" x14ac:dyDescent="0.25">
      <c r="A10" s="22" t="s">
        <v>38</v>
      </c>
      <c r="B10" s="18">
        <v>4539</v>
      </c>
      <c r="C10" s="18">
        <v>5273</v>
      </c>
      <c r="D10" s="40">
        <v>5285</v>
      </c>
      <c r="E10" s="41">
        <v>5247</v>
      </c>
      <c r="F10" s="41">
        <v>5167</v>
      </c>
      <c r="G10" s="41">
        <v>5167</v>
      </c>
      <c r="H10" s="41">
        <v>5167</v>
      </c>
    </row>
    <row r="11" spans="1:8" x14ac:dyDescent="0.25">
      <c r="A11" s="22" t="s">
        <v>39</v>
      </c>
      <c r="B11" s="18">
        <v>4528</v>
      </c>
      <c r="C11" s="18">
        <v>4698</v>
      </c>
      <c r="D11" s="40">
        <v>4640</v>
      </c>
      <c r="E11" s="41">
        <v>4932</v>
      </c>
      <c r="F11" s="41">
        <v>4932</v>
      </c>
      <c r="G11" s="41">
        <v>4932</v>
      </c>
      <c r="H11" s="41">
        <v>4932</v>
      </c>
    </row>
    <row r="12" spans="1:8" x14ac:dyDescent="0.25">
      <c r="A12" s="22" t="s">
        <v>40</v>
      </c>
      <c r="B12" s="18">
        <v>338</v>
      </c>
      <c r="C12" s="18">
        <v>624</v>
      </c>
      <c r="D12" s="40">
        <v>0</v>
      </c>
      <c r="E12" s="41">
        <v>30</v>
      </c>
      <c r="F12" s="41">
        <v>30</v>
      </c>
      <c r="G12" s="41">
        <v>30</v>
      </c>
      <c r="H12" s="41">
        <v>30</v>
      </c>
    </row>
    <row r="13" spans="1:8" x14ac:dyDescent="0.25">
      <c r="A13" s="22" t="s">
        <v>41</v>
      </c>
      <c r="B13" s="18">
        <v>3353</v>
      </c>
      <c r="C13" s="18">
        <v>3452</v>
      </c>
      <c r="D13" s="40">
        <v>3523</v>
      </c>
      <c r="E13" s="41">
        <v>3614</v>
      </c>
      <c r="F13" s="41">
        <v>3614</v>
      </c>
      <c r="G13" s="41">
        <v>3614</v>
      </c>
      <c r="H13" s="41">
        <v>3614</v>
      </c>
    </row>
    <row r="14" spans="1:8" ht="15.75" thickBot="1" x14ac:dyDescent="0.3">
      <c r="A14" s="22" t="s">
        <v>42</v>
      </c>
      <c r="B14" s="18">
        <v>3368</v>
      </c>
      <c r="C14" s="18">
        <v>4458</v>
      </c>
      <c r="D14" s="40">
        <v>5186</v>
      </c>
      <c r="E14" s="41">
        <v>5272</v>
      </c>
      <c r="F14" s="41">
        <v>5352</v>
      </c>
      <c r="G14" s="41">
        <v>5472</v>
      </c>
      <c r="H14" s="41">
        <v>5362</v>
      </c>
    </row>
    <row r="15" spans="1:8" ht="16.5" thickBot="1" x14ac:dyDescent="0.3">
      <c r="A15" s="15" t="s">
        <v>43</v>
      </c>
      <c r="B15" s="32">
        <f t="shared" ref="B15:H15" si="0">SUM(B7:B14)</f>
        <v>23556</v>
      </c>
      <c r="C15" s="32">
        <f t="shared" si="0"/>
        <v>27125</v>
      </c>
      <c r="D15" s="32">
        <f t="shared" si="0"/>
        <v>28339</v>
      </c>
      <c r="E15" s="32">
        <f t="shared" si="0"/>
        <v>28557</v>
      </c>
      <c r="F15" s="32">
        <f t="shared" si="0"/>
        <v>28328</v>
      </c>
      <c r="G15" s="32">
        <f t="shared" si="0"/>
        <v>28448</v>
      </c>
      <c r="H15" s="32">
        <f t="shared" si="0"/>
        <v>28338</v>
      </c>
    </row>
    <row r="16" spans="1:8" x14ac:dyDescent="0.25">
      <c r="A16" s="22" t="s">
        <v>44</v>
      </c>
      <c r="B16" s="18">
        <v>5260</v>
      </c>
      <c r="C16" s="18">
        <v>5303</v>
      </c>
      <c r="D16" s="42">
        <v>4193</v>
      </c>
      <c r="E16" s="43">
        <v>4623</v>
      </c>
      <c r="F16" s="43">
        <v>4723</v>
      </c>
      <c r="G16" s="43">
        <v>4723</v>
      </c>
      <c r="H16" s="43">
        <v>4723</v>
      </c>
    </row>
    <row r="17" spans="1:8" x14ac:dyDescent="0.25">
      <c r="A17" s="22" t="s">
        <v>45</v>
      </c>
      <c r="B17" s="10">
        <v>-12</v>
      </c>
      <c r="C17" s="18">
        <v>0</v>
      </c>
      <c r="D17" s="44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x14ac:dyDescent="0.25">
      <c r="A18" s="22" t="s">
        <v>46</v>
      </c>
      <c r="B18" s="18">
        <v>3847</v>
      </c>
      <c r="C18" s="18">
        <v>3889</v>
      </c>
      <c r="D18" s="44">
        <v>4133</v>
      </c>
      <c r="E18" s="45">
        <v>4239</v>
      </c>
      <c r="F18" s="45">
        <v>4183</v>
      </c>
      <c r="G18" s="45">
        <v>4183</v>
      </c>
      <c r="H18" s="45">
        <v>4183</v>
      </c>
    </row>
    <row r="19" spans="1:8" x14ac:dyDescent="0.25">
      <c r="A19" s="22" t="s">
        <v>47</v>
      </c>
      <c r="B19" s="18">
        <v>23063</v>
      </c>
      <c r="C19" s="18">
        <v>25539</v>
      </c>
      <c r="D19" s="44">
        <v>26151</v>
      </c>
      <c r="E19" s="45">
        <v>26730</v>
      </c>
      <c r="F19" s="45">
        <v>26730</v>
      </c>
      <c r="G19" s="45">
        <v>26730</v>
      </c>
      <c r="H19" s="45">
        <v>26730</v>
      </c>
    </row>
    <row r="20" spans="1:8" x14ac:dyDescent="0.25">
      <c r="A20" s="22" t="s">
        <v>48</v>
      </c>
      <c r="B20" s="18">
        <v>4015</v>
      </c>
      <c r="C20" s="18">
        <v>4154</v>
      </c>
      <c r="D20" s="44">
        <v>4132</v>
      </c>
      <c r="E20" s="45">
        <v>4335</v>
      </c>
      <c r="F20" s="45">
        <v>4280</v>
      </c>
      <c r="G20" s="45">
        <v>4280</v>
      </c>
      <c r="H20" s="45">
        <v>4280</v>
      </c>
    </row>
    <row r="21" spans="1:8" x14ac:dyDescent="0.25">
      <c r="A21" s="22" t="s">
        <v>49</v>
      </c>
      <c r="B21" s="18">
        <v>8519</v>
      </c>
      <c r="C21" s="18">
        <v>8793</v>
      </c>
      <c r="D21" s="44">
        <v>8753</v>
      </c>
      <c r="E21" s="45">
        <v>8998</v>
      </c>
      <c r="F21" s="45">
        <v>8906</v>
      </c>
      <c r="G21" s="45">
        <v>8906</v>
      </c>
      <c r="H21" s="45">
        <v>8906</v>
      </c>
    </row>
    <row r="22" spans="1:8" x14ac:dyDescent="0.25">
      <c r="A22" s="22" t="s">
        <v>50</v>
      </c>
      <c r="B22" s="18">
        <v>1386</v>
      </c>
      <c r="C22" s="18">
        <v>1581</v>
      </c>
      <c r="D22" s="44">
        <v>1867</v>
      </c>
      <c r="E22" s="45">
        <v>2723</v>
      </c>
      <c r="F22" s="45">
        <v>2692</v>
      </c>
      <c r="G22" s="45">
        <v>2692</v>
      </c>
      <c r="H22" s="45">
        <v>2692</v>
      </c>
    </row>
    <row r="23" spans="1:8" ht="15.75" thickBot="1" x14ac:dyDescent="0.3">
      <c r="A23" s="46" t="s">
        <v>51</v>
      </c>
      <c r="B23" s="47">
        <v>1062</v>
      </c>
      <c r="C23" s="47">
        <v>1071</v>
      </c>
      <c r="D23" s="44">
        <v>1048</v>
      </c>
      <c r="E23" s="45">
        <v>1331</v>
      </c>
      <c r="F23" s="45">
        <v>1331</v>
      </c>
      <c r="G23" s="45">
        <v>1331</v>
      </c>
      <c r="H23" s="45">
        <v>1331</v>
      </c>
    </row>
    <row r="24" spans="1:8" ht="16.5" thickBot="1" x14ac:dyDescent="0.3">
      <c r="A24" s="15" t="s">
        <v>52</v>
      </c>
      <c r="B24" s="32">
        <f t="shared" ref="B24:H24" si="1">SUM(B16:B23)</f>
        <v>47140</v>
      </c>
      <c r="C24" s="32">
        <f t="shared" si="1"/>
        <v>50330</v>
      </c>
      <c r="D24" s="32">
        <f t="shared" si="1"/>
        <v>50277</v>
      </c>
      <c r="E24" s="32">
        <f t="shared" si="1"/>
        <v>52979</v>
      </c>
      <c r="F24" s="32">
        <f t="shared" si="1"/>
        <v>52845</v>
      </c>
      <c r="G24" s="32">
        <f t="shared" si="1"/>
        <v>52845</v>
      </c>
      <c r="H24" s="32">
        <f t="shared" si="1"/>
        <v>52845</v>
      </c>
    </row>
    <row r="25" spans="1:8" x14ac:dyDescent="0.25">
      <c r="A25" s="48" t="s">
        <v>54</v>
      </c>
      <c r="B25" s="49">
        <v>3590</v>
      </c>
      <c r="C25" s="49">
        <v>4832</v>
      </c>
      <c r="D25" s="41">
        <v>4912</v>
      </c>
      <c r="E25" s="41">
        <v>4702</v>
      </c>
      <c r="F25" s="41">
        <v>4302</v>
      </c>
      <c r="G25" s="41">
        <v>4302</v>
      </c>
      <c r="H25" s="41">
        <v>4302</v>
      </c>
    </row>
    <row r="26" spans="1:8" x14ac:dyDescent="0.25">
      <c r="A26" s="22" t="s">
        <v>55</v>
      </c>
      <c r="B26" s="18">
        <v>2856</v>
      </c>
      <c r="C26" s="18">
        <v>3374</v>
      </c>
      <c r="D26" s="40">
        <v>3996</v>
      </c>
      <c r="E26" s="41">
        <v>4495</v>
      </c>
      <c r="F26" s="41">
        <v>3998</v>
      </c>
      <c r="G26" s="41">
        <v>3998</v>
      </c>
      <c r="H26" s="41">
        <v>3998</v>
      </c>
    </row>
    <row r="27" spans="1:8" x14ac:dyDescent="0.25">
      <c r="A27" s="22" t="s">
        <v>56</v>
      </c>
      <c r="B27" s="18">
        <v>1798</v>
      </c>
      <c r="C27" s="18">
        <v>2188</v>
      </c>
      <c r="D27" s="40">
        <v>2304</v>
      </c>
      <c r="E27" s="41">
        <v>2306</v>
      </c>
      <c r="F27" s="41">
        <v>2306</v>
      </c>
      <c r="G27" s="41">
        <v>2306</v>
      </c>
      <c r="H27" s="41">
        <v>2306</v>
      </c>
    </row>
    <row r="28" spans="1:8" x14ac:dyDescent="0.25">
      <c r="A28" s="22" t="s">
        <v>57</v>
      </c>
      <c r="B28" s="18">
        <v>4947</v>
      </c>
      <c r="C28" s="18">
        <v>5628</v>
      </c>
      <c r="D28" s="44">
        <v>6056</v>
      </c>
      <c r="E28" s="45">
        <v>6297</v>
      </c>
      <c r="F28" s="45">
        <v>6297</v>
      </c>
      <c r="G28" s="45">
        <v>6297</v>
      </c>
      <c r="H28" s="45">
        <v>6297</v>
      </c>
    </row>
    <row r="29" spans="1:8" x14ac:dyDescent="0.25">
      <c r="A29" s="22" t="s">
        <v>58</v>
      </c>
      <c r="B29" s="18">
        <v>2780</v>
      </c>
      <c r="C29" s="18">
        <v>3721</v>
      </c>
      <c r="D29" s="44">
        <v>3375</v>
      </c>
      <c r="E29" s="45">
        <v>3473</v>
      </c>
      <c r="F29" s="45">
        <v>3160</v>
      </c>
      <c r="G29" s="45">
        <v>3160</v>
      </c>
      <c r="H29" s="45">
        <v>3160</v>
      </c>
    </row>
    <row r="30" spans="1:8" ht="15.75" thickBot="1" x14ac:dyDescent="0.3">
      <c r="A30" s="46" t="s">
        <v>59</v>
      </c>
      <c r="B30" s="47">
        <v>693</v>
      </c>
      <c r="C30" s="47">
        <v>0</v>
      </c>
      <c r="D30" s="44"/>
      <c r="E30" s="45">
        <v>0</v>
      </c>
      <c r="F30" s="45">
        <v>0</v>
      </c>
      <c r="G30" s="45"/>
      <c r="H30" s="45">
        <v>0</v>
      </c>
    </row>
    <row r="31" spans="1:8" ht="16.5" thickBot="1" x14ac:dyDescent="0.3">
      <c r="A31" s="15" t="s">
        <v>60</v>
      </c>
      <c r="B31" s="32">
        <f>SUM(B25:B30)</f>
        <v>16664</v>
      </c>
      <c r="C31" s="32">
        <f t="shared" ref="C31:H31" si="2">SUM(C25:C30)</f>
        <v>19743</v>
      </c>
      <c r="D31" s="32">
        <f t="shared" si="2"/>
        <v>20643</v>
      </c>
      <c r="E31" s="32">
        <f t="shared" si="2"/>
        <v>21273</v>
      </c>
      <c r="F31" s="32">
        <f t="shared" si="2"/>
        <v>20063</v>
      </c>
      <c r="G31" s="32">
        <f t="shared" si="2"/>
        <v>20063</v>
      </c>
      <c r="H31" s="32">
        <f t="shared" si="2"/>
        <v>20063</v>
      </c>
    </row>
    <row r="32" spans="1:8" ht="15.75" x14ac:dyDescent="0.25">
      <c r="A32" s="50" t="s">
        <v>61</v>
      </c>
      <c r="B32" s="51">
        <v>13592</v>
      </c>
      <c r="C32" s="51">
        <v>14076</v>
      </c>
      <c r="D32" s="44">
        <v>16404</v>
      </c>
      <c r="E32" s="45">
        <v>16781</v>
      </c>
      <c r="F32" s="45">
        <v>16880</v>
      </c>
      <c r="G32" s="45">
        <v>16880</v>
      </c>
      <c r="H32" s="45">
        <v>16880</v>
      </c>
    </row>
    <row r="33" spans="1:8" ht="16.5" thickBot="1" x14ac:dyDescent="0.3">
      <c r="A33" s="52" t="s">
        <v>62</v>
      </c>
      <c r="B33" s="20">
        <v>7320</v>
      </c>
      <c r="C33" s="20">
        <v>7841</v>
      </c>
      <c r="D33" s="44">
        <v>7440</v>
      </c>
      <c r="E33" s="45">
        <v>7810</v>
      </c>
      <c r="F33" s="45">
        <v>7876</v>
      </c>
      <c r="G33" s="45">
        <v>7876</v>
      </c>
      <c r="H33" s="45">
        <v>7876</v>
      </c>
    </row>
    <row r="34" spans="1:8" ht="16.5" thickBot="1" x14ac:dyDescent="0.3">
      <c r="A34" s="15" t="s">
        <v>63</v>
      </c>
      <c r="B34" s="32">
        <f>SUM(B32:B33)</f>
        <v>20912</v>
      </c>
      <c r="C34" s="32">
        <f t="shared" ref="C34:H34" si="3">SUM(C32:C33)</f>
        <v>21917</v>
      </c>
      <c r="D34" s="32">
        <f t="shared" si="3"/>
        <v>23844</v>
      </c>
      <c r="E34" s="32">
        <f t="shared" si="3"/>
        <v>24591</v>
      </c>
      <c r="F34" s="32">
        <f t="shared" si="3"/>
        <v>24756</v>
      </c>
      <c r="G34" s="32">
        <f t="shared" si="3"/>
        <v>24756</v>
      </c>
      <c r="H34" s="32">
        <f t="shared" si="3"/>
        <v>24756</v>
      </c>
    </row>
    <row r="35" spans="1:8" x14ac:dyDescent="0.25">
      <c r="A35" s="53" t="s">
        <v>64</v>
      </c>
      <c r="B35" s="18">
        <v>7344</v>
      </c>
      <c r="C35" s="18">
        <v>8019</v>
      </c>
      <c r="D35" s="44">
        <v>8654</v>
      </c>
      <c r="E35" s="45">
        <v>8581</v>
      </c>
      <c r="F35" s="45">
        <v>8581</v>
      </c>
      <c r="G35" s="45">
        <v>8581</v>
      </c>
      <c r="H35" s="45">
        <v>8581</v>
      </c>
    </row>
    <row r="36" spans="1:8" x14ac:dyDescent="0.25">
      <c r="A36" s="53" t="s">
        <v>65</v>
      </c>
      <c r="B36" s="18">
        <v>3078</v>
      </c>
      <c r="C36" s="18">
        <v>3643</v>
      </c>
      <c r="D36" s="44">
        <v>3446</v>
      </c>
      <c r="E36" s="45">
        <v>3522</v>
      </c>
      <c r="F36" s="45">
        <v>3522</v>
      </c>
      <c r="G36" s="45">
        <v>3522</v>
      </c>
      <c r="H36" s="45">
        <v>3522</v>
      </c>
    </row>
    <row r="37" spans="1:8" ht="15.75" thickBot="1" x14ac:dyDescent="0.3">
      <c r="A37" s="46" t="s">
        <v>66</v>
      </c>
      <c r="B37" s="47">
        <v>10082</v>
      </c>
      <c r="C37" s="47">
        <v>10715</v>
      </c>
      <c r="D37" s="44">
        <v>9686</v>
      </c>
      <c r="E37" s="45">
        <v>9735</v>
      </c>
      <c r="F37" s="45">
        <v>10325</v>
      </c>
      <c r="G37" s="45">
        <v>10325</v>
      </c>
      <c r="H37" s="45">
        <v>10325</v>
      </c>
    </row>
    <row r="38" spans="1:8" ht="16.5" thickBot="1" x14ac:dyDescent="0.3">
      <c r="A38" s="15" t="s">
        <v>67</v>
      </c>
      <c r="B38" s="32">
        <f>SUM(B35:B37)</f>
        <v>20504</v>
      </c>
      <c r="C38" s="32">
        <f t="shared" ref="C38:H38" si="4">SUM(C35:C37)</f>
        <v>22377</v>
      </c>
      <c r="D38" s="32">
        <f t="shared" si="4"/>
        <v>21786</v>
      </c>
      <c r="E38" s="32">
        <f t="shared" si="4"/>
        <v>21838</v>
      </c>
      <c r="F38" s="32">
        <f t="shared" si="4"/>
        <v>22428</v>
      </c>
      <c r="G38" s="32">
        <f t="shared" si="4"/>
        <v>22428</v>
      </c>
      <c r="H38" s="32">
        <f t="shared" si="4"/>
        <v>22428</v>
      </c>
    </row>
    <row r="39" spans="1:8" ht="15.75" x14ac:dyDescent="0.25">
      <c r="A39" s="8" t="s">
        <v>68</v>
      </c>
      <c r="B39" s="51">
        <v>1134</v>
      </c>
      <c r="C39" s="51">
        <v>1330</v>
      </c>
      <c r="D39" s="44">
        <v>1289</v>
      </c>
      <c r="E39" s="45">
        <v>1493</v>
      </c>
      <c r="F39" s="45">
        <v>1493</v>
      </c>
      <c r="G39" s="45">
        <v>1493</v>
      </c>
      <c r="H39" s="45">
        <v>1493</v>
      </c>
    </row>
    <row r="40" spans="1:8" ht="15.75" x14ac:dyDescent="0.25">
      <c r="A40" s="8" t="s">
        <v>69</v>
      </c>
      <c r="B40" s="18">
        <v>10225</v>
      </c>
      <c r="C40" s="18">
        <v>11290</v>
      </c>
      <c r="D40" s="44">
        <v>10413</v>
      </c>
      <c r="E40" s="45">
        <v>10555</v>
      </c>
      <c r="F40" s="45">
        <v>10555</v>
      </c>
      <c r="G40" s="45">
        <v>10555</v>
      </c>
      <c r="H40" s="45">
        <v>10555</v>
      </c>
    </row>
    <row r="41" spans="1:8" ht="16.5" thickBot="1" x14ac:dyDescent="0.3">
      <c r="A41" s="8" t="s">
        <v>70</v>
      </c>
      <c r="B41" s="47">
        <v>15672</v>
      </c>
      <c r="C41" s="47">
        <v>16298</v>
      </c>
      <c r="D41" s="44">
        <v>16059</v>
      </c>
      <c r="E41" s="45">
        <v>15958</v>
      </c>
      <c r="F41" s="45">
        <v>15958</v>
      </c>
      <c r="G41" s="45">
        <v>15958</v>
      </c>
      <c r="H41" s="45">
        <v>15958</v>
      </c>
    </row>
    <row r="42" spans="1:8" ht="16.5" thickBot="1" x14ac:dyDescent="0.3">
      <c r="A42" s="15" t="s">
        <v>71</v>
      </c>
      <c r="B42" s="32">
        <f>SUM(B39:B41)</f>
        <v>27031</v>
      </c>
      <c r="C42" s="32">
        <f t="shared" ref="C42:H42" si="5">SUM(C39:C41)</f>
        <v>28918</v>
      </c>
      <c r="D42" s="32">
        <f t="shared" si="5"/>
        <v>27761</v>
      </c>
      <c r="E42" s="32">
        <f t="shared" si="5"/>
        <v>28006</v>
      </c>
      <c r="F42" s="32">
        <f t="shared" si="5"/>
        <v>28006</v>
      </c>
      <c r="G42" s="32">
        <f t="shared" si="5"/>
        <v>28006</v>
      </c>
      <c r="H42" s="32">
        <f t="shared" si="5"/>
        <v>28006</v>
      </c>
    </row>
    <row r="43" spans="1:8" x14ac:dyDescent="0.25">
      <c r="A43" s="22" t="s">
        <v>72</v>
      </c>
      <c r="B43" s="18">
        <v>5336</v>
      </c>
      <c r="C43" s="18">
        <v>6249</v>
      </c>
      <c r="D43" s="44">
        <v>5741</v>
      </c>
      <c r="E43" s="45">
        <v>1825</v>
      </c>
      <c r="F43" s="45">
        <v>1925</v>
      </c>
      <c r="G43" s="45">
        <v>1925</v>
      </c>
      <c r="H43" s="45">
        <v>1925</v>
      </c>
    </row>
    <row r="44" spans="1:8" x14ac:dyDescent="0.25">
      <c r="A44" s="22" t="s">
        <v>73</v>
      </c>
      <c r="B44" s="18">
        <v>3744</v>
      </c>
      <c r="C44" s="18">
        <v>4029</v>
      </c>
      <c r="D44" s="44">
        <v>3489</v>
      </c>
      <c r="E44" s="45">
        <v>3969</v>
      </c>
      <c r="F44" s="45">
        <v>3969</v>
      </c>
      <c r="G44" s="45">
        <v>3969</v>
      </c>
      <c r="H44" s="45">
        <v>3969</v>
      </c>
    </row>
    <row r="45" spans="1:8" x14ac:dyDescent="0.25">
      <c r="A45" s="22" t="s">
        <v>74</v>
      </c>
      <c r="B45" s="18">
        <v>1161</v>
      </c>
      <c r="C45" s="18">
        <v>1088</v>
      </c>
      <c r="D45" s="44">
        <v>1394</v>
      </c>
      <c r="E45" s="45">
        <v>1383</v>
      </c>
      <c r="F45" s="45">
        <v>1383</v>
      </c>
      <c r="G45" s="45">
        <v>1383</v>
      </c>
      <c r="H45" s="45">
        <v>1383</v>
      </c>
    </row>
    <row r="46" spans="1:8" x14ac:dyDescent="0.25">
      <c r="A46" s="22" t="s">
        <v>75</v>
      </c>
      <c r="B46" s="18">
        <v>301</v>
      </c>
      <c r="C46" s="18">
        <v>295</v>
      </c>
      <c r="D46" s="44">
        <v>300</v>
      </c>
      <c r="E46" s="45">
        <v>310</v>
      </c>
      <c r="F46" s="45">
        <v>310</v>
      </c>
      <c r="G46" s="45">
        <v>310</v>
      </c>
      <c r="H46" s="45">
        <v>310</v>
      </c>
    </row>
    <row r="47" spans="1:8" x14ac:dyDescent="0.25">
      <c r="A47" s="22" t="s">
        <v>76</v>
      </c>
      <c r="B47" s="18">
        <v>8461</v>
      </c>
      <c r="C47" s="18">
        <v>9453</v>
      </c>
      <c r="D47" s="44">
        <v>8678</v>
      </c>
      <c r="E47" s="45">
        <v>9221</v>
      </c>
      <c r="F47" s="45">
        <v>9191</v>
      </c>
      <c r="G47" s="45">
        <v>9191</v>
      </c>
      <c r="H47" s="45">
        <v>9191</v>
      </c>
    </row>
    <row r="48" spans="1:8" x14ac:dyDescent="0.25">
      <c r="A48" s="22" t="s">
        <v>77</v>
      </c>
      <c r="B48" s="18">
        <v>2615</v>
      </c>
      <c r="C48" s="18">
        <v>2626</v>
      </c>
      <c r="D48" s="44">
        <v>2550</v>
      </c>
      <c r="E48" s="45">
        <v>2597</v>
      </c>
      <c r="F48" s="45">
        <v>2597</v>
      </c>
      <c r="G48" s="45">
        <v>2597</v>
      </c>
      <c r="H48" s="45">
        <v>2597</v>
      </c>
    </row>
    <row r="49" spans="1:8" x14ac:dyDescent="0.25">
      <c r="A49" s="22" t="s">
        <v>78</v>
      </c>
      <c r="B49" s="18">
        <v>1196</v>
      </c>
      <c r="C49" s="18">
        <v>1254</v>
      </c>
      <c r="D49" s="44">
        <v>1328</v>
      </c>
      <c r="E49" s="45">
        <v>1363</v>
      </c>
      <c r="F49" s="45">
        <v>1363</v>
      </c>
      <c r="G49" s="45">
        <v>1363</v>
      </c>
      <c r="H49" s="45">
        <v>1363</v>
      </c>
    </row>
    <row r="50" spans="1:8" x14ac:dyDescent="0.25">
      <c r="A50" s="22" t="s">
        <v>79</v>
      </c>
      <c r="B50" s="18">
        <v>597</v>
      </c>
      <c r="C50" s="18">
        <v>374</v>
      </c>
      <c r="D50" s="44">
        <v>630</v>
      </c>
      <c r="E50" s="45">
        <v>674</v>
      </c>
      <c r="F50" s="45">
        <v>674</v>
      </c>
      <c r="G50" s="45">
        <v>674</v>
      </c>
      <c r="H50" s="45">
        <v>674</v>
      </c>
    </row>
    <row r="51" spans="1:8" ht="15.75" thickBot="1" x14ac:dyDescent="0.3">
      <c r="A51" s="46" t="s">
        <v>80</v>
      </c>
      <c r="B51" s="14">
        <v>-1919</v>
      </c>
      <c r="C51" s="14">
        <v>-4079</v>
      </c>
      <c r="D51" s="54">
        <v>-1837</v>
      </c>
      <c r="E51" s="55">
        <v>-2592</v>
      </c>
      <c r="F51" s="55">
        <v>-2592</v>
      </c>
      <c r="G51" s="55">
        <v>-2592</v>
      </c>
      <c r="H51" s="55">
        <v>-2592</v>
      </c>
    </row>
    <row r="52" spans="1:8" ht="16.5" thickBot="1" x14ac:dyDescent="0.3">
      <c r="A52" s="15" t="s">
        <v>81</v>
      </c>
      <c r="B52" s="32">
        <f t="shared" ref="B52:H52" si="6">SUM(B43:B51)</f>
        <v>21492</v>
      </c>
      <c r="C52" s="32">
        <f t="shared" si="6"/>
        <v>21289</v>
      </c>
      <c r="D52" s="32">
        <f t="shared" si="6"/>
        <v>22273</v>
      </c>
      <c r="E52" s="32">
        <f t="shared" si="6"/>
        <v>18750</v>
      </c>
      <c r="F52" s="32">
        <f t="shared" si="6"/>
        <v>18820</v>
      </c>
      <c r="G52" s="32">
        <f t="shared" si="6"/>
        <v>18820</v>
      </c>
      <c r="H52" s="32">
        <f t="shared" si="6"/>
        <v>18820</v>
      </c>
    </row>
    <row r="53" spans="1:8" ht="16.5" thickBot="1" x14ac:dyDescent="0.3">
      <c r="A53" s="15" t="s">
        <v>82</v>
      </c>
      <c r="B53" s="32">
        <v>3367</v>
      </c>
      <c r="C53" s="32">
        <v>3932</v>
      </c>
      <c r="D53" s="32">
        <v>3774</v>
      </c>
      <c r="E53" s="32">
        <v>3958</v>
      </c>
      <c r="F53" s="32">
        <v>3958</v>
      </c>
      <c r="G53" s="32">
        <v>3958</v>
      </c>
      <c r="H53" s="32">
        <v>3958</v>
      </c>
    </row>
    <row r="54" spans="1:8" x14ac:dyDescent="0.25">
      <c r="A54" s="22" t="s">
        <v>83</v>
      </c>
      <c r="B54" s="18">
        <v>3152</v>
      </c>
      <c r="C54" s="18">
        <v>3879</v>
      </c>
      <c r="D54" s="44">
        <v>4389</v>
      </c>
      <c r="E54" s="45">
        <v>4091</v>
      </c>
      <c r="F54" s="45">
        <v>4190</v>
      </c>
      <c r="G54" s="45">
        <v>4091</v>
      </c>
      <c r="H54" s="45">
        <v>4091</v>
      </c>
    </row>
    <row r="55" spans="1:8" ht="15.75" thickBot="1" x14ac:dyDescent="0.3">
      <c r="A55" s="46" t="s">
        <v>84</v>
      </c>
      <c r="B55" s="47">
        <v>4525</v>
      </c>
      <c r="C55" s="47">
        <v>6536</v>
      </c>
      <c r="D55" s="44">
        <v>7414</v>
      </c>
      <c r="E55" s="45">
        <v>7793</v>
      </c>
      <c r="F55" s="45">
        <v>7303</v>
      </c>
      <c r="G55" s="45">
        <v>7798</v>
      </c>
      <c r="H55" s="45">
        <v>7228</v>
      </c>
    </row>
    <row r="56" spans="1:8" ht="16.5" thickBot="1" x14ac:dyDescent="0.3">
      <c r="A56" s="15" t="s">
        <v>85</v>
      </c>
      <c r="B56" s="32">
        <f>SUM(B54:B55)</f>
        <v>7677</v>
      </c>
      <c r="C56" s="32">
        <f t="shared" ref="C56:H56" si="7">SUM(C54:C55)</f>
        <v>10415</v>
      </c>
      <c r="D56" s="32">
        <f t="shared" si="7"/>
        <v>11803</v>
      </c>
      <c r="E56" s="32">
        <f t="shared" si="7"/>
        <v>11884</v>
      </c>
      <c r="F56" s="32">
        <f t="shared" si="7"/>
        <v>11493</v>
      </c>
      <c r="G56" s="32">
        <f t="shared" si="7"/>
        <v>11889</v>
      </c>
      <c r="H56" s="32">
        <f t="shared" si="7"/>
        <v>11319</v>
      </c>
    </row>
    <row r="57" spans="1:8" x14ac:dyDescent="0.25">
      <c r="A57" s="56" t="s">
        <v>86</v>
      </c>
      <c r="B57" s="57">
        <v>13095</v>
      </c>
      <c r="C57" s="57">
        <v>14084</v>
      </c>
      <c r="D57" s="44">
        <v>14344</v>
      </c>
      <c r="E57" s="45">
        <v>13503</v>
      </c>
      <c r="F57" s="45">
        <v>11456</v>
      </c>
      <c r="G57" s="45">
        <v>11456</v>
      </c>
      <c r="H57" s="45">
        <v>11456</v>
      </c>
    </row>
    <row r="58" spans="1:8" ht="15.75" thickBot="1" x14ac:dyDescent="0.3">
      <c r="A58" s="46" t="s">
        <v>87</v>
      </c>
      <c r="B58" s="47">
        <v>10138</v>
      </c>
      <c r="C58" s="47">
        <v>9894</v>
      </c>
      <c r="D58" s="44">
        <v>9593</v>
      </c>
      <c r="E58" s="45">
        <v>9413</v>
      </c>
      <c r="F58" s="45">
        <v>9428</v>
      </c>
      <c r="G58" s="45">
        <v>9183</v>
      </c>
      <c r="H58" s="45">
        <v>9183</v>
      </c>
    </row>
    <row r="59" spans="1:8" ht="16.5" thickBot="1" x14ac:dyDescent="0.3">
      <c r="A59" s="15" t="s">
        <v>88</v>
      </c>
      <c r="B59" s="32">
        <f>SUM(B57:B58)</f>
        <v>23233</v>
      </c>
      <c r="C59" s="32">
        <f t="shared" ref="C59:H59" si="8">SUM(C57:C58)</f>
        <v>23978</v>
      </c>
      <c r="D59" s="32">
        <f t="shared" si="8"/>
        <v>23937</v>
      </c>
      <c r="E59" s="32">
        <f t="shared" si="8"/>
        <v>22916</v>
      </c>
      <c r="F59" s="32">
        <f t="shared" si="8"/>
        <v>20884</v>
      </c>
      <c r="G59" s="32">
        <f t="shared" si="8"/>
        <v>20639</v>
      </c>
      <c r="H59" s="32">
        <f t="shared" si="8"/>
        <v>20639</v>
      </c>
    </row>
    <row r="60" spans="1:8" x14ac:dyDescent="0.25">
      <c r="A60" s="48" t="s">
        <v>89</v>
      </c>
      <c r="B60" s="58">
        <v>-3718</v>
      </c>
      <c r="C60" s="58">
        <v>-2342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</row>
    <row r="61" spans="1:8" x14ac:dyDescent="0.25">
      <c r="A61" s="22" t="s">
        <v>90</v>
      </c>
      <c r="B61" s="18">
        <v>0</v>
      </c>
      <c r="C61" s="18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</row>
    <row r="62" spans="1:8" x14ac:dyDescent="0.25">
      <c r="A62" s="22" t="s">
        <v>91</v>
      </c>
      <c r="B62" s="18">
        <v>0</v>
      </c>
      <c r="C62" s="18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</row>
    <row r="63" spans="1:8" x14ac:dyDescent="0.25">
      <c r="A63" s="22" t="s">
        <v>92</v>
      </c>
      <c r="B63" s="10">
        <v>0</v>
      </c>
      <c r="C63" s="10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</row>
    <row r="64" spans="1:8" x14ac:dyDescent="0.25">
      <c r="A64" s="53" t="s">
        <v>93</v>
      </c>
      <c r="B64" s="10">
        <v>-10</v>
      </c>
      <c r="C64" s="1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</row>
    <row r="65" spans="1:8" x14ac:dyDescent="0.25">
      <c r="A65" s="22" t="s">
        <v>94</v>
      </c>
      <c r="B65" s="10">
        <v>-2373</v>
      </c>
      <c r="C65" s="10">
        <v>-2473</v>
      </c>
      <c r="D65" s="55">
        <v>-2450</v>
      </c>
      <c r="E65" s="55">
        <v>-2440</v>
      </c>
      <c r="F65" s="55">
        <v>-4100</v>
      </c>
      <c r="G65" s="55">
        <v>-4110</v>
      </c>
      <c r="H65" s="55">
        <v>-3945</v>
      </c>
    </row>
    <row r="66" spans="1:8" x14ac:dyDescent="0.25">
      <c r="A66" s="22" t="s">
        <v>95</v>
      </c>
      <c r="B66" s="10">
        <v>0</v>
      </c>
      <c r="C66" s="10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1:8" x14ac:dyDescent="0.25">
      <c r="A67" s="22" t="s">
        <v>96</v>
      </c>
      <c r="B67" s="10">
        <v>-294</v>
      </c>
      <c r="C67" s="10">
        <v>0</v>
      </c>
      <c r="D67" s="55">
        <v>-294</v>
      </c>
      <c r="E67" s="55">
        <v>-294</v>
      </c>
      <c r="F67" s="55">
        <v>-294</v>
      </c>
      <c r="G67" s="55">
        <v>-294</v>
      </c>
      <c r="H67" s="55">
        <v>-294</v>
      </c>
    </row>
    <row r="68" spans="1:8" x14ac:dyDescent="0.25">
      <c r="A68" s="22" t="s">
        <v>97</v>
      </c>
      <c r="B68" s="18">
        <v>11187</v>
      </c>
      <c r="C68" s="18">
        <v>10800</v>
      </c>
      <c r="D68" s="41">
        <v>10976</v>
      </c>
      <c r="E68" s="41">
        <v>10838</v>
      </c>
      <c r="F68" s="41">
        <v>10838</v>
      </c>
      <c r="G68" s="41">
        <v>10838</v>
      </c>
      <c r="H68" s="41">
        <v>10838</v>
      </c>
    </row>
    <row r="69" spans="1:8" x14ac:dyDescent="0.25">
      <c r="A69" s="22" t="s">
        <v>98</v>
      </c>
      <c r="B69" s="10">
        <v>0</v>
      </c>
      <c r="C69" s="10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</row>
    <row r="70" spans="1:8" x14ac:dyDescent="0.25">
      <c r="A70" s="22" t="s">
        <v>99</v>
      </c>
      <c r="B70" s="18">
        <v>37</v>
      </c>
      <c r="C70" s="18">
        <v>31</v>
      </c>
      <c r="D70" s="41">
        <v>100</v>
      </c>
      <c r="E70" s="41">
        <v>80</v>
      </c>
      <c r="F70" s="41">
        <v>100</v>
      </c>
      <c r="G70" s="41">
        <v>100</v>
      </c>
      <c r="H70" s="41">
        <v>100</v>
      </c>
    </row>
    <row r="71" spans="1:8" x14ac:dyDescent="0.25">
      <c r="A71" s="22" t="s">
        <v>100</v>
      </c>
      <c r="B71" s="18">
        <v>0</v>
      </c>
      <c r="C71" s="18">
        <v>0</v>
      </c>
      <c r="D71" s="41">
        <v>5800</v>
      </c>
      <c r="E71" s="41">
        <v>4700</v>
      </c>
      <c r="F71" s="41">
        <v>7100</v>
      </c>
      <c r="G71" s="41">
        <v>7100</v>
      </c>
      <c r="H71" s="41">
        <v>7100</v>
      </c>
    </row>
    <row r="72" spans="1:8" ht="15.75" thickBot="1" x14ac:dyDescent="0.3">
      <c r="A72" s="60" t="s">
        <v>101</v>
      </c>
      <c r="B72" s="20">
        <v>0</v>
      </c>
      <c r="C72" s="20">
        <v>1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</row>
    <row r="73" spans="1:8" ht="16.5" thickBot="1" x14ac:dyDescent="0.3">
      <c r="A73" s="61" t="s">
        <v>102</v>
      </c>
      <c r="B73" s="62">
        <f>SUM(B60:B72)</f>
        <v>4829</v>
      </c>
      <c r="C73" s="62">
        <f t="shared" ref="C73:H73" si="9">SUM(C60:C72)</f>
        <v>6017</v>
      </c>
      <c r="D73" s="62">
        <f t="shared" si="9"/>
        <v>14132</v>
      </c>
      <c r="E73" s="62">
        <f t="shared" si="9"/>
        <v>12884</v>
      </c>
      <c r="F73" s="62">
        <f t="shared" si="9"/>
        <v>13644</v>
      </c>
      <c r="G73" s="62">
        <f t="shared" si="9"/>
        <v>13634</v>
      </c>
      <c r="H73" s="62">
        <f t="shared" si="9"/>
        <v>13799</v>
      </c>
    </row>
    <row r="74" spans="1:8" ht="16.5" thickBot="1" x14ac:dyDescent="0.3">
      <c r="A74" s="35" t="s">
        <v>103</v>
      </c>
      <c r="B74" s="36">
        <v>216405</v>
      </c>
      <c r="C74" s="36">
        <v>236041</v>
      </c>
      <c r="D74" s="36">
        <v>248569</v>
      </c>
      <c r="E74" s="36">
        <v>247636</v>
      </c>
      <c r="F74" s="36">
        <v>245225</v>
      </c>
      <c r="G74" s="36">
        <v>245486</v>
      </c>
      <c r="H74" s="36">
        <v>244971</v>
      </c>
    </row>
  </sheetData>
  <mergeCells count="1">
    <mergeCell ref="E3:H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61"/>
  <sheetViews>
    <sheetView topLeftCell="A55" workbookViewId="0">
      <selection activeCell="A73" sqref="A73"/>
    </sheetView>
  </sheetViews>
  <sheetFormatPr baseColWidth="10" defaultRowHeight="15" x14ac:dyDescent="0.25"/>
  <cols>
    <col min="1" max="1" width="46.85546875" customWidth="1"/>
  </cols>
  <sheetData>
    <row r="1" spans="1:8" ht="18.75" x14ac:dyDescent="0.3">
      <c r="A1" s="63" t="s">
        <v>104</v>
      </c>
      <c r="B1" s="63"/>
      <c r="C1" s="63"/>
      <c r="D1" s="64"/>
      <c r="E1" s="64"/>
    </row>
    <row r="2" spans="1:8" x14ac:dyDescent="0.25">
      <c r="A2" s="65" t="s">
        <v>105</v>
      </c>
      <c r="B2" s="65"/>
      <c r="C2" s="65"/>
      <c r="D2" s="65"/>
      <c r="E2" s="65"/>
    </row>
    <row r="3" spans="1:8" x14ac:dyDescent="0.25">
      <c r="A3" s="65"/>
      <c r="B3" s="65"/>
      <c r="C3" s="65"/>
      <c r="D3" s="65"/>
      <c r="E3" s="65"/>
    </row>
    <row r="4" spans="1:8" ht="15.75" x14ac:dyDescent="0.25">
      <c r="A4" s="2" t="s">
        <v>1</v>
      </c>
      <c r="B4" s="3" t="s">
        <v>2</v>
      </c>
      <c r="C4" s="3" t="s">
        <v>2</v>
      </c>
      <c r="D4" s="3" t="s">
        <v>3</v>
      </c>
      <c r="E4" s="165" t="s">
        <v>4</v>
      </c>
      <c r="F4" s="168"/>
      <c r="G4" s="168"/>
      <c r="H4" s="169"/>
    </row>
    <row r="5" spans="1:8" ht="15.75" x14ac:dyDescent="0.25">
      <c r="A5" s="4"/>
      <c r="B5" s="5">
        <v>2012</v>
      </c>
      <c r="C5" s="5">
        <v>2013</v>
      </c>
      <c r="D5" s="5" t="s">
        <v>5</v>
      </c>
      <c r="E5" s="6">
        <v>2015</v>
      </c>
      <c r="F5" s="6">
        <v>2016</v>
      </c>
      <c r="G5" s="6">
        <v>2017</v>
      </c>
      <c r="H5" s="6">
        <v>2018</v>
      </c>
    </row>
    <row r="6" spans="1:8" ht="15.75" x14ac:dyDescent="0.25">
      <c r="A6" s="66" t="s">
        <v>106</v>
      </c>
      <c r="B6" s="66"/>
      <c r="C6" s="66"/>
      <c r="D6" s="67"/>
      <c r="E6" s="67"/>
      <c r="F6" s="68"/>
      <c r="G6" s="67"/>
      <c r="H6" s="67"/>
    </row>
    <row r="7" spans="1:8" x14ac:dyDescent="0.25">
      <c r="A7" s="34"/>
      <c r="B7" s="34"/>
      <c r="C7" s="34"/>
      <c r="D7" s="69"/>
      <c r="E7" s="69"/>
      <c r="F7" s="70"/>
      <c r="G7" s="69"/>
      <c r="H7" s="69"/>
    </row>
    <row r="8" spans="1:8" x14ac:dyDescent="0.25">
      <c r="A8" s="22" t="s">
        <v>107</v>
      </c>
      <c r="B8" s="54">
        <v>-8352</v>
      </c>
      <c r="C8" s="10">
        <v>-8465</v>
      </c>
      <c r="D8" s="10">
        <v>-8275</v>
      </c>
      <c r="E8" s="10">
        <v>-8529</v>
      </c>
      <c r="F8" s="10">
        <v>-8545</v>
      </c>
      <c r="G8" s="10">
        <v>-8545</v>
      </c>
      <c r="H8" s="10">
        <v>-8545</v>
      </c>
    </row>
    <row r="9" spans="1:8" x14ac:dyDescent="0.25">
      <c r="A9" s="22" t="s">
        <v>108</v>
      </c>
      <c r="B9" s="54">
        <v>-27281</v>
      </c>
      <c r="C9" s="10">
        <v>-27510</v>
      </c>
      <c r="D9" s="10">
        <v>-26423</v>
      </c>
      <c r="E9" s="10">
        <v>-29327</v>
      </c>
      <c r="F9" s="10">
        <v>-31931</v>
      </c>
      <c r="G9" s="10">
        <v>-31842</v>
      </c>
      <c r="H9" s="10">
        <v>-31692</v>
      </c>
    </row>
    <row r="10" spans="1:8" x14ac:dyDescent="0.25">
      <c r="A10" s="22" t="s">
        <v>109</v>
      </c>
      <c r="B10" s="54">
        <v>-34056</v>
      </c>
      <c r="C10" s="10">
        <v>-33408</v>
      </c>
      <c r="D10" s="10">
        <v>-15643</v>
      </c>
      <c r="E10" s="10">
        <v>-15756</v>
      </c>
      <c r="F10" s="71">
        <v>-14716</v>
      </c>
      <c r="G10" s="71">
        <v>-14716</v>
      </c>
      <c r="H10" s="10">
        <v>-14716</v>
      </c>
    </row>
    <row r="11" spans="1:8" x14ac:dyDescent="0.25">
      <c r="A11" s="22" t="s">
        <v>110</v>
      </c>
      <c r="B11" s="54">
        <v>-138457</v>
      </c>
      <c r="C11" s="10">
        <v>-148149</v>
      </c>
      <c r="D11" s="10">
        <v>-153424</v>
      </c>
      <c r="E11" s="10">
        <v>-152553</v>
      </c>
      <c r="F11" s="71">
        <v>-151402</v>
      </c>
      <c r="G11" s="71">
        <v>-151402</v>
      </c>
      <c r="H11" s="10">
        <v>-151402</v>
      </c>
    </row>
    <row r="12" spans="1:8" x14ac:dyDescent="0.25">
      <c r="A12" s="22" t="s">
        <v>111</v>
      </c>
      <c r="B12" s="54">
        <v>-11883</v>
      </c>
      <c r="C12" s="10">
        <v>-14318</v>
      </c>
      <c r="D12" s="10">
        <v>-11200</v>
      </c>
      <c r="E12" s="10">
        <v>-12295</v>
      </c>
      <c r="F12" s="10">
        <v>-12314</v>
      </c>
      <c r="G12" s="10">
        <v>-12333</v>
      </c>
      <c r="H12" s="10">
        <v>-12352</v>
      </c>
    </row>
    <row r="13" spans="1:8" x14ac:dyDescent="0.25">
      <c r="A13" s="22" t="s">
        <v>112</v>
      </c>
      <c r="B13" s="54">
        <v>-2222</v>
      </c>
      <c r="C13" s="10">
        <v>-3639</v>
      </c>
      <c r="D13" s="10">
        <v>-710</v>
      </c>
      <c r="E13" s="10">
        <v>-910</v>
      </c>
      <c r="F13" s="10">
        <v>-910</v>
      </c>
      <c r="G13" s="10">
        <v>-910</v>
      </c>
      <c r="H13" s="10">
        <v>-910</v>
      </c>
    </row>
    <row r="14" spans="1:8" x14ac:dyDescent="0.25">
      <c r="A14" s="22" t="s">
        <v>7</v>
      </c>
      <c r="B14" s="54">
        <v>-67299</v>
      </c>
      <c r="C14" s="10">
        <v>-70268</v>
      </c>
      <c r="D14" s="10">
        <v>-71932</v>
      </c>
      <c r="E14" s="10">
        <v>-74815</v>
      </c>
      <c r="F14" s="10">
        <v>-74815</v>
      </c>
      <c r="G14" s="10">
        <v>-74815</v>
      </c>
      <c r="H14" s="10">
        <v>-74815</v>
      </c>
    </row>
    <row r="15" spans="1:8" x14ac:dyDescent="0.25">
      <c r="A15" s="22" t="s">
        <v>113</v>
      </c>
      <c r="B15" s="54">
        <v>-37304</v>
      </c>
      <c r="C15" s="10">
        <v>-37072</v>
      </c>
      <c r="D15" s="10">
        <v>-37072</v>
      </c>
      <c r="E15" s="10">
        <v>-37135</v>
      </c>
      <c r="F15" s="10">
        <v>-37135</v>
      </c>
      <c r="G15" s="10">
        <v>-37135</v>
      </c>
      <c r="H15" s="10">
        <v>-39635</v>
      </c>
    </row>
    <row r="16" spans="1:8" ht="15.75" thickBot="1" x14ac:dyDescent="0.3">
      <c r="A16" s="72" t="s">
        <v>114</v>
      </c>
      <c r="B16" s="73">
        <v>-10764</v>
      </c>
      <c r="C16" s="74">
        <v>-10800</v>
      </c>
      <c r="D16" s="74">
        <v>-10976</v>
      </c>
      <c r="E16" s="74">
        <v>-10838</v>
      </c>
      <c r="F16" s="74">
        <v>-10838</v>
      </c>
      <c r="G16" s="74">
        <v>-10838</v>
      </c>
      <c r="H16" s="74">
        <v>-10838</v>
      </c>
    </row>
    <row r="17" spans="1:8" ht="15.75" thickBot="1" x14ac:dyDescent="0.3">
      <c r="A17" s="75" t="s">
        <v>115</v>
      </c>
      <c r="B17" s="76">
        <f>(SUM(B8:B15))</f>
        <v>-326854</v>
      </c>
      <c r="C17" s="76">
        <f t="shared" ref="C17:H17" si="0">(SUM(C8:C15))</f>
        <v>-342829</v>
      </c>
      <c r="D17" s="76">
        <f t="shared" si="0"/>
        <v>-324679</v>
      </c>
      <c r="E17" s="76">
        <f t="shared" si="0"/>
        <v>-331320</v>
      </c>
      <c r="F17" s="76">
        <f t="shared" si="0"/>
        <v>-331768</v>
      </c>
      <c r="G17" s="76">
        <f t="shared" si="0"/>
        <v>-331698</v>
      </c>
      <c r="H17" s="76">
        <f t="shared" si="0"/>
        <v>-334067</v>
      </c>
    </row>
    <row r="18" spans="1:8" ht="15.75" x14ac:dyDescent="0.25">
      <c r="A18" s="77" t="s">
        <v>116</v>
      </c>
      <c r="B18" s="77"/>
      <c r="C18" s="78"/>
      <c r="D18" s="56"/>
      <c r="E18" s="56"/>
      <c r="F18" s="79"/>
      <c r="G18" s="56"/>
      <c r="H18" s="56"/>
    </row>
    <row r="19" spans="1:8" x14ac:dyDescent="0.25">
      <c r="A19" s="80"/>
      <c r="B19" s="80"/>
      <c r="C19" s="81"/>
      <c r="D19" s="22"/>
      <c r="E19" s="22"/>
      <c r="F19" s="81"/>
      <c r="G19" s="22"/>
      <c r="H19" s="22"/>
    </row>
    <row r="20" spans="1:8" x14ac:dyDescent="0.25">
      <c r="A20" s="81" t="s">
        <v>117</v>
      </c>
      <c r="B20" s="82">
        <v>169352</v>
      </c>
      <c r="C20" s="18">
        <v>177280</v>
      </c>
      <c r="D20" s="18">
        <v>171915</v>
      </c>
      <c r="E20" s="18">
        <v>176989</v>
      </c>
      <c r="F20" s="83">
        <v>175807</v>
      </c>
      <c r="G20" s="18">
        <v>175729</v>
      </c>
      <c r="H20" s="18">
        <v>175729</v>
      </c>
    </row>
    <row r="21" spans="1:8" x14ac:dyDescent="0.25">
      <c r="A21" s="22" t="s">
        <v>118</v>
      </c>
      <c r="B21" s="44">
        <v>30875</v>
      </c>
      <c r="C21" s="18">
        <v>41130</v>
      </c>
      <c r="D21" s="18">
        <v>43140</v>
      </c>
      <c r="E21" s="18">
        <v>46179</v>
      </c>
      <c r="F21" s="83">
        <v>45882</v>
      </c>
      <c r="G21" s="18">
        <v>45861</v>
      </c>
      <c r="H21" s="18">
        <v>45861</v>
      </c>
    </row>
    <row r="22" spans="1:8" x14ac:dyDescent="0.25">
      <c r="A22" s="22" t="s">
        <v>119</v>
      </c>
      <c r="B22" s="44">
        <v>47600</v>
      </c>
      <c r="C22" s="18">
        <v>46303</v>
      </c>
      <c r="D22" s="18">
        <v>45979</v>
      </c>
      <c r="E22" s="18">
        <v>45656</v>
      </c>
      <c r="F22" s="83">
        <v>43814</v>
      </c>
      <c r="G22" s="18">
        <v>44065</v>
      </c>
      <c r="H22" s="18">
        <v>43495</v>
      </c>
    </row>
    <row r="23" spans="1:8" x14ac:dyDescent="0.25">
      <c r="A23" s="22" t="s">
        <v>120</v>
      </c>
      <c r="B23" s="44">
        <v>21988</v>
      </c>
      <c r="C23" s="18">
        <v>24121</v>
      </c>
      <c r="D23" s="18">
        <v>19616</v>
      </c>
      <c r="E23" s="18">
        <v>15480</v>
      </c>
      <c r="F23" s="18">
        <v>14857</v>
      </c>
      <c r="G23" s="18">
        <v>14857</v>
      </c>
      <c r="H23" s="18">
        <v>14857</v>
      </c>
    </row>
    <row r="24" spans="1:8" x14ac:dyDescent="0.25">
      <c r="A24" s="22" t="s">
        <v>121</v>
      </c>
      <c r="B24" s="44">
        <v>32129</v>
      </c>
      <c r="C24" s="18">
        <v>34178</v>
      </c>
      <c r="D24" s="18">
        <v>31836</v>
      </c>
      <c r="E24" s="18">
        <v>30672</v>
      </c>
      <c r="F24" s="83">
        <v>32862</v>
      </c>
      <c r="G24" s="83">
        <v>32982</v>
      </c>
      <c r="H24" s="18">
        <v>32272</v>
      </c>
    </row>
    <row r="25" spans="1:8" x14ac:dyDescent="0.25">
      <c r="A25" s="72" t="s">
        <v>114</v>
      </c>
      <c r="B25" s="84">
        <f t="shared" ref="B25" si="1">-B16</f>
        <v>10764</v>
      </c>
      <c r="C25" s="85">
        <v>10800</v>
      </c>
      <c r="D25" s="84">
        <v>10976</v>
      </c>
      <c r="E25" s="84">
        <v>10838</v>
      </c>
      <c r="F25" s="84">
        <v>10838</v>
      </c>
      <c r="G25" s="84">
        <v>10838</v>
      </c>
      <c r="H25" s="84">
        <v>10838</v>
      </c>
    </row>
    <row r="26" spans="1:8" x14ac:dyDescent="0.25">
      <c r="A26" s="22" t="s">
        <v>122</v>
      </c>
      <c r="B26" s="44">
        <v>13513</v>
      </c>
      <c r="C26" s="24">
        <v>14604</v>
      </c>
      <c r="D26" s="24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thickBot="1" x14ac:dyDescent="0.3">
      <c r="A27" s="22" t="s">
        <v>123</v>
      </c>
      <c r="B27" s="54">
        <v>-1779</v>
      </c>
      <c r="C27" s="10">
        <v>-1132</v>
      </c>
      <c r="D27" s="10">
        <v>-1388</v>
      </c>
      <c r="E27" s="9">
        <v>-1546</v>
      </c>
      <c r="F27" s="9">
        <v>-1546</v>
      </c>
      <c r="G27" s="9">
        <v>-1546</v>
      </c>
      <c r="H27" s="9">
        <v>-1546</v>
      </c>
    </row>
    <row r="28" spans="1:8" ht="15.75" thickBot="1" x14ac:dyDescent="0.3">
      <c r="A28" s="75" t="s">
        <v>124</v>
      </c>
      <c r="B28" s="86">
        <f t="shared" ref="B28" si="2">SUM(B20:B27)-B25</f>
        <v>313678</v>
      </c>
      <c r="C28" s="86">
        <f t="shared" ref="C28" si="3">SUM(C20:C27)-C25</f>
        <v>336484</v>
      </c>
      <c r="D28" s="86">
        <f>SUM(D20:D27)-D25</f>
        <v>311098</v>
      </c>
      <c r="E28" s="86">
        <f t="shared" ref="E28:H28" si="4">SUM(E20:E27)-E25</f>
        <v>313430</v>
      </c>
      <c r="F28" s="86">
        <f t="shared" si="4"/>
        <v>311676</v>
      </c>
      <c r="G28" s="86">
        <f t="shared" si="4"/>
        <v>311948</v>
      </c>
      <c r="H28" s="86">
        <f t="shared" si="4"/>
        <v>310668</v>
      </c>
    </row>
    <row r="29" spans="1:8" ht="15.75" thickBot="1" x14ac:dyDescent="0.3">
      <c r="A29" s="87" t="s">
        <v>125</v>
      </c>
      <c r="B29" s="88">
        <f t="shared" ref="B29" si="5">SUM(B17+B28)</f>
        <v>-13176</v>
      </c>
      <c r="C29" s="88">
        <f t="shared" ref="C29:D29" si="6">SUM(C17+C28)</f>
        <v>-6345</v>
      </c>
      <c r="D29" s="88">
        <f t="shared" si="6"/>
        <v>-13581</v>
      </c>
      <c r="E29" s="88">
        <f>SUM(E17+E28)</f>
        <v>-17890</v>
      </c>
      <c r="F29" s="89">
        <f>SUM(F17+F28)</f>
        <v>-20092</v>
      </c>
      <c r="G29" s="88">
        <f>SUM(G17+G28)</f>
        <v>-19750</v>
      </c>
      <c r="H29" s="88">
        <f>SUM(H17+H28)</f>
        <v>-23399</v>
      </c>
    </row>
    <row r="30" spans="1:8" ht="15.75" x14ac:dyDescent="0.25">
      <c r="A30" s="66" t="s">
        <v>126</v>
      </c>
      <c r="B30" s="66"/>
      <c r="C30" s="90"/>
      <c r="D30" s="67"/>
      <c r="E30" s="67"/>
      <c r="F30" s="68"/>
      <c r="G30" s="67"/>
      <c r="H30" s="67"/>
    </row>
    <row r="31" spans="1:8" x14ac:dyDescent="0.25">
      <c r="A31" s="34"/>
      <c r="B31" s="34"/>
      <c r="C31" s="91"/>
      <c r="D31" s="92"/>
      <c r="E31" s="92"/>
      <c r="F31" s="93"/>
      <c r="G31" s="92"/>
      <c r="H31" s="92"/>
    </row>
    <row r="32" spans="1:8" x14ac:dyDescent="0.25">
      <c r="A32" s="22" t="s">
        <v>127</v>
      </c>
      <c r="B32" s="54">
        <v>-4490</v>
      </c>
      <c r="C32" s="94">
        <v>-2893</v>
      </c>
      <c r="D32" s="10">
        <v>-1850</v>
      </c>
      <c r="E32" s="10">
        <v>-2650</v>
      </c>
      <c r="F32" s="10">
        <v>-2650</v>
      </c>
      <c r="G32" s="10">
        <v>-2650</v>
      </c>
      <c r="H32" s="10">
        <v>-2650</v>
      </c>
    </row>
    <row r="33" spans="1:8" ht="15.75" thickBot="1" x14ac:dyDescent="0.3">
      <c r="A33" s="22" t="s">
        <v>95</v>
      </c>
      <c r="B33" s="54">
        <v>-140</v>
      </c>
      <c r="C33" s="10">
        <v>-123</v>
      </c>
      <c r="D33" s="10">
        <v>-25</v>
      </c>
      <c r="E33" s="9">
        <v>-25</v>
      </c>
      <c r="F33" s="9">
        <v>-25</v>
      </c>
      <c r="G33" s="9">
        <v>-25</v>
      </c>
      <c r="H33" s="9">
        <v>-25</v>
      </c>
    </row>
    <row r="34" spans="1:8" ht="15.75" thickBot="1" x14ac:dyDescent="0.3">
      <c r="A34" s="75" t="s">
        <v>128</v>
      </c>
      <c r="B34" s="76">
        <f t="shared" ref="B34:C34" si="7">SUM(B32:B33)</f>
        <v>-4630</v>
      </c>
      <c r="C34" s="76">
        <f t="shared" si="7"/>
        <v>-3016</v>
      </c>
      <c r="D34" s="76">
        <f>SUM(D32:D33)</f>
        <v>-1875</v>
      </c>
      <c r="E34" s="76">
        <f>SUM(E32:E33)</f>
        <v>-2675</v>
      </c>
      <c r="F34" s="95">
        <f>SUM(F32:F33)</f>
        <v>-2675</v>
      </c>
      <c r="G34" s="76">
        <f>SUM(G32:G33)</f>
        <v>-2675</v>
      </c>
      <c r="H34" s="76">
        <f>SUM(H32:H33)</f>
        <v>-2675</v>
      </c>
    </row>
    <row r="35" spans="1:8" ht="15.75" x14ac:dyDescent="0.25">
      <c r="A35" s="33" t="s">
        <v>129</v>
      </c>
      <c r="B35" s="96"/>
      <c r="C35" s="97"/>
      <c r="D35" s="98"/>
      <c r="E35" s="98"/>
      <c r="F35" s="99"/>
      <c r="G35" s="98"/>
      <c r="H35" s="98"/>
    </row>
    <row r="36" spans="1:8" x14ac:dyDescent="0.25">
      <c r="A36" s="34"/>
      <c r="B36" s="100"/>
      <c r="C36" s="97"/>
      <c r="D36" s="98"/>
      <c r="E36" s="98"/>
      <c r="F36" s="99"/>
      <c r="G36" s="98"/>
      <c r="H36" s="98"/>
    </row>
    <row r="37" spans="1:8" x14ac:dyDescent="0.25">
      <c r="A37" s="101" t="s">
        <v>130</v>
      </c>
      <c r="B37" s="102">
        <v>6086</v>
      </c>
      <c r="C37" s="18">
        <v>5104</v>
      </c>
      <c r="D37" s="18">
        <v>6000</v>
      </c>
      <c r="E37" s="45">
        <v>7600</v>
      </c>
      <c r="F37" s="45">
        <v>9300</v>
      </c>
      <c r="G37" s="45">
        <v>9750</v>
      </c>
      <c r="H37" s="45">
        <v>10100</v>
      </c>
    </row>
    <row r="38" spans="1:8" x14ac:dyDescent="0.25">
      <c r="A38" s="101" t="s">
        <v>131</v>
      </c>
      <c r="B38" s="102">
        <v>12393</v>
      </c>
      <c r="C38" s="18">
        <v>12507</v>
      </c>
      <c r="D38" s="18">
        <v>12259</v>
      </c>
      <c r="E38" s="45">
        <v>14100</v>
      </c>
      <c r="F38" s="45">
        <v>17000</v>
      </c>
      <c r="G38" s="45">
        <v>17250</v>
      </c>
      <c r="H38" s="45">
        <v>17300</v>
      </c>
    </row>
    <row r="39" spans="1:8" ht="15.75" thickBot="1" x14ac:dyDescent="0.3">
      <c r="A39" s="101" t="s">
        <v>132</v>
      </c>
      <c r="B39" s="102">
        <v>328</v>
      </c>
      <c r="C39" s="18">
        <v>58</v>
      </c>
      <c r="D39" s="18">
        <v>20</v>
      </c>
      <c r="E39" s="103">
        <v>20</v>
      </c>
      <c r="F39" s="103">
        <v>20</v>
      </c>
      <c r="G39" s="103">
        <v>20</v>
      </c>
      <c r="H39" s="103">
        <v>20</v>
      </c>
    </row>
    <row r="40" spans="1:8" ht="15.75" thickBot="1" x14ac:dyDescent="0.3">
      <c r="A40" s="75" t="s">
        <v>133</v>
      </c>
      <c r="B40" s="104">
        <f t="shared" ref="B40:C40" si="8">SUM(B37:B39)</f>
        <v>18807</v>
      </c>
      <c r="C40" s="104">
        <f t="shared" si="8"/>
        <v>17669</v>
      </c>
      <c r="D40" s="104">
        <f>SUM(D37:D39)</f>
        <v>18279</v>
      </c>
      <c r="E40" s="104">
        <f>SUM(E37:E39)</f>
        <v>21720</v>
      </c>
      <c r="F40" s="105">
        <f>SUM(F37:F39)</f>
        <v>26320</v>
      </c>
      <c r="G40" s="104">
        <f>SUM(G37:G39)</f>
        <v>27020</v>
      </c>
      <c r="H40" s="104">
        <f>SUM(H37:H39)</f>
        <v>27420</v>
      </c>
    </row>
    <row r="41" spans="1:8" ht="15.75" thickBot="1" x14ac:dyDescent="0.3">
      <c r="A41" s="87" t="s">
        <v>134</v>
      </c>
      <c r="B41" s="106">
        <f t="shared" ref="B41:C41" si="9">SUM(B34+B40)</f>
        <v>14177</v>
      </c>
      <c r="C41" s="106">
        <f t="shared" si="9"/>
        <v>14653</v>
      </c>
      <c r="D41" s="106">
        <f>SUM(D34+D40)</f>
        <v>16404</v>
      </c>
      <c r="E41" s="106">
        <f>SUM(E34+E40)</f>
        <v>19045</v>
      </c>
      <c r="F41" s="107">
        <f>SUM(F34+F40)</f>
        <v>23645</v>
      </c>
      <c r="G41" s="106">
        <f>SUM(G34+G40)</f>
        <v>24345</v>
      </c>
      <c r="H41" s="106">
        <f>SUM(H34+H40)</f>
        <v>24745</v>
      </c>
    </row>
    <row r="42" spans="1:8" ht="15.75" x14ac:dyDescent="0.25">
      <c r="A42" s="77" t="s">
        <v>135</v>
      </c>
      <c r="B42" s="108"/>
      <c r="C42" s="109"/>
      <c r="D42" s="110"/>
      <c r="E42" s="56"/>
      <c r="F42" s="56"/>
      <c r="G42" s="56"/>
      <c r="H42" s="56"/>
    </row>
    <row r="43" spans="1:8" x14ac:dyDescent="0.25">
      <c r="A43" s="111"/>
      <c r="B43" s="112"/>
      <c r="C43" s="82"/>
      <c r="D43" s="53"/>
      <c r="E43" s="22"/>
      <c r="F43" s="22"/>
      <c r="G43" s="22"/>
      <c r="H43" s="22"/>
    </row>
    <row r="44" spans="1:8" ht="15.75" thickBot="1" x14ac:dyDescent="0.3">
      <c r="A44" s="22" t="s">
        <v>136</v>
      </c>
      <c r="B44" s="54">
        <v>-13513</v>
      </c>
      <c r="C44" s="10">
        <v>-14604</v>
      </c>
      <c r="D44" s="10">
        <v>0</v>
      </c>
      <c r="E44" s="9">
        <v>0</v>
      </c>
      <c r="F44" s="113">
        <v>0</v>
      </c>
      <c r="G44" s="9">
        <v>0</v>
      </c>
      <c r="H44" s="9">
        <v>0</v>
      </c>
    </row>
    <row r="45" spans="1:8" ht="15.75" thickBot="1" x14ac:dyDescent="0.3">
      <c r="A45" s="87" t="s">
        <v>137</v>
      </c>
      <c r="B45" s="88">
        <f t="shared" ref="B45:H45" si="10">SUM(B29+B41)+B44</f>
        <v>-12512</v>
      </c>
      <c r="C45" s="88">
        <f t="shared" si="10"/>
        <v>-6296</v>
      </c>
      <c r="D45" s="114">
        <f t="shared" si="10"/>
        <v>2823</v>
      </c>
      <c r="E45" s="114">
        <f t="shared" si="10"/>
        <v>1155</v>
      </c>
      <c r="F45" s="115">
        <f t="shared" si="10"/>
        <v>3553</v>
      </c>
      <c r="G45" s="114">
        <f t="shared" si="10"/>
        <v>4595</v>
      </c>
      <c r="H45" s="114">
        <f t="shared" si="10"/>
        <v>1346</v>
      </c>
    </row>
    <row r="46" spans="1:8" ht="15.75" x14ac:dyDescent="0.25">
      <c r="A46" s="66" t="s">
        <v>138</v>
      </c>
      <c r="B46" s="66"/>
      <c r="C46" s="90"/>
      <c r="D46" s="67"/>
      <c r="E46" s="67"/>
      <c r="F46" s="67"/>
      <c r="G46" s="67"/>
      <c r="H46" s="67"/>
    </row>
    <row r="47" spans="1:8" x14ac:dyDescent="0.25">
      <c r="A47" s="116"/>
      <c r="B47" s="116"/>
      <c r="C47" s="117"/>
      <c r="D47" s="117"/>
      <c r="E47" s="117"/>
      <c r="F47" s="117"/>
      <c r="G47" s="117"/>
      <c r="H47" s="117"/>
    </row>
    <row r="48" spans="1:8" x14ac:dyDescent="0.25">
      <c r="A48" s="22" t="s">
        <v>139</v>
      </c>
      <c r="B48" s="54">
        <v>-9307</v>
      </c>
      <c r="C48" s="10">
        <v>-10779</v>
      </c>
      <c r="D48" s="10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22" t="s">
        <v>140</v>
      </c>
      <c r="B49" s="54">
        <v>-1364</v>
      </c>
      <c r="C49" s="10">
        <v>-1663</v>
      </c>
      <c r="D49" s="10">
        <v>-843</v>
      </c>
      <c r="E49" s="10">
        <v>-1293</v>
      </c>
      <c r="F49" s="10">
        <v>-3863</v>
      </c>
      <c r="G49" s="10">
        <v>-4805</v>
      </c>
      <c r="H49" s="10">
        <v>-1571</v>
      </c>
    </row>
    <row r="50" spans="1:8" x14ac:dyDescent="0.25">
      <c r="A50" s="22" t="s">
        <v>141</v>
      </c>
      <c r="B50" s="54">
        <v>-3377</v>
      </c>
      <c r="C50" s="10">
        <v>-2944</v>
      </c>
      <c r="D50" s="10">
        <v>-2605</v>
      </c>
      <c r="E50" s="9">
        <v>-705</v>
      </c>
      <c r="F50" s="9">
        <v>-415</v>
      </c>
      <c r="G50" s="9">
        <v>-515</v>
      </c>
      <c r="H50" s="9">
        <v>-500</v>
      </c>
    </row>
    <row r="51" spans="1:8" ht="15.75" thickBot="1" x14ac:dyDescent="0.3">
      <c r="A51" s="22" t="s">
        <v>27</v>
      </c>
      <c r="B51" s="54">
        <v>0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5.75" thickBot="1" x14ac:dyDescent="0.3">
      <c r="A52" s="75" t="s">
        <v>142</v>
      </c>
      <c r="B52" s="76">
        <f t="shared" ref="B52:C52" si="11">SUM(B48:B51)</f>
        <v>-14048</v>
      </c>
      <c r="C52" s="76">
        <f t="shared" si="11"/>
        <v>-15386</v>
      </c>
      <c r="D52" s="76">
        <f>SUM(D48:D51)</f>
        <v>-3448</v>
      </c>
      <c r="E52" s="76">
        <f>SUM(E48:E51)</f>
        <v>-1998</v>
      </c>
      <c r="F52" s="76">
        <f>SUM(F48:F51)</f>
        <v>-4278</v>
      </c>
      <c r="G52" s="76">
        <f>SUM(G48:G51)</f>
        <v>-5320</v>
      </c>
      <c r="H52" s="76">
        <f>SUM(H48:H51)</f>
        <v>-2071</v>
      </c>
    </row>
    <row r="53" spans="1:8" x14ac:dyDescent="0.25">
      <c r="A53" s="118" t="s">
        <v>143</v>
      </c>
      <c r="B53" s="119">
        <v>3718</v>
      </c>
      <c r="C53" s="120">
        <v>3075</v>
      </c>
      <c r="D53" s="120"/>
      <c r="E53" s="120"/>
      <c r="F53" s="120"/>
      <c r="G53" s="120"/>
      <c r="H53" s="120"/>
    </row>
    <row r="54" spans="1:8" x14ac:dyDescent="0.25">
      <c r="A54" s="121" t="s">
        <v>144</v>
      </c>
      <c r="B54" s="122">
        <v>0</v>
      </c>
      <c r="C54" s="123">
        <v>0</v>
      </c>
      <c r="D54" s="123"/>
      <c r="E54" s="124"/>
      <c r="F54" s="124"/>
      <c r="G54" s="124"/>
      <c r="H54" s="124"/>
    </row>
    <row r="55" spans="1:8" x14ac:dyDescent="0.25">
      <c r="A55" s="121" t="s">
        <v>145</v>
      </c>
      <c r="B55" s="122">
        <v>9307</v>
      </c>
      <c r="C55" s="123">
        <v>10779</v>
      </c>
      <c r="D55" s="123">
        <v>45</v>
      </c>
      <c r="E55" s="124">
        <v>45</v>
      </c>
      <c r="F55" s="124">
        <v>45</v>
      </c>
      <c r="G55" s="124">
        <v>45</v>
      </c>
      <c r="H55" s="124">
        <v>45</v>
      </c>
    </row>
    <row r="56" spans="1:8" x14ac:dyDescent="0.25">
      <c r="A56" s="121" t="s">
        <v>146</v>
      </c>
      <c r="B56" s="122">
        <v>2756</v>
      </c>
      <c r="C56" s="125">
        <v>4279</v>
      </c>
      <c r="D56" s="123">
        <v>580</v>
      </c>
      <c r="E56" s="124">
        <v>680</v>
      </c>
      <c r="F56" s="124">
        <v>680</v>
      </c>
      <c r="G56" s="124">
        <v>680</v>
      </c>
      <c r="H56" s="124">
        <v>680</v>
      </c>
    </row>
    <row r="57" spans="1:8" ht="15.75" thickBot="1" x14ac:dyDescent="0.3">
      <c r="A57" s="121" t="s">
        <v>147</v>
      </c>
      <c r="B57" s="122">
        <v>0</v>
      </c>
      <c r="C57" s="123">
        <v>0</v>
      </c>
      <c r="D57" s="123"/>
      <c r="E57" s="124"/>
      <c r="F57" s="124"/>
      <c r="G57" s="124"/>
      <c r="H57" s="124"/>
    </row>
    <row r="58" spans="1:8" ht="15.75" thickBot="1" x14ac:dyDescent="0.3">
      <c r="A58" s="75" t="s">
        <v>148</v>
      </c>
      <c r="B58" s="104">
        <f t="shared" ref="B58:C58" si="12">SUM(B53:B57)</f>
        <v>15781</v>
      </c>
      <c r="C58" s="104">
        <f t="shared" si="12"/>
        <v>18133</v>
      </c>
      <c r="D58" s="104">
        <f>SUM(D53:D57)</f>
        <v>625</v>
      </c>
      <c r="E58" s="104">
        <f>SUM(E53:E57)</f>
        <v>725</v>
      </c>
      <c r="F58" s="104">
        <f>SUM(F53:F57)</f>
        <v>725</v>
      </c>
      <c r="G58" s="104">
        <f>SUM(G53:G57)</f>
        <v>725</v>
      </c>
      <c r="H58" s="104">
        <f>SUM(H53:H57)</f>
        <v>725</v>
      </c>
    </row>
    <row r="59" spans="1:8" ht="15.75" thickBot="1" x14ac:dyDescent="0.3">
      <c r="A59" s="87" t="s">
        <v>149</v>
      </c>
      <c r="B59" s="114">
        <f t="shared" ref="B59:C59" si="13">SUM(B52+B58)</f>
        <v>1733</v>
      </c>
      <c r="C59" s="114">
        <f t="shared" si="13"/>
        <v>2747</v>
      </c>
      <c r="D59" s="88">
        <f>SUM(D52+D58)</f>
        <v>-2823</v>
      </c>
      <c r="E59" s="88">
        <f>SUM(E52+E58)</f>
        <v>-1273</v>
      </c>
      <c r="F59" s="88">
        <f>SUM(F52+F58)</f>
        <v>-3553</v>
      </c>
      <c r="G59" s="88">
        <f>SUM(G52+G58)</f>
        <v>-4595</v>
      </c>
      <c r="H59" s="88">
        <f>SUM(H52+H58)</f>
        <v>-1346</v>
      </c>
    </row>
    <row r="60" spans="1:8" ht="15.75" thickBot="1" x14ac:dyDescent="0.3">
      <c r="A60" s="126" t="s">
        <v>150</v>
      </c>
      <c r="B60" s="88">
        <f t="shared" ref="B60:H60" si="14">SUM(B45+B59)</f>
        <v>-10779</v>
      </c>
      <c r="C60" s="88">
        <f t="shared" si="14"/>
        <v>-3549</v>
      </c>
      <c r="D60" s="88">
        <f t="shared" si="14"/>
        <v>0</v>
      </c>
      <c r="E60" s="88">
        <f t="shared" si="14"/>
        <v>-118</v>
      </c>
      <c r="F60" s="114">
        <f t="shared" si="14"/>
        <v>0</v>
      </c>
      <c r="G60" s="114">
        <f t="shared" si="14"/>
        <v>0</v>
      </c>
      <c r="H60" s="114">
        <f t="shared" si="14"/>
        <v>0</v>
      </c>
    </row>
    <row r="61" spans="1:8" ht="15.75" thickBot="1" x14ac:dyDescent="0.3">
      <c r="A61" s="127" t="s">
        <v>151</v>
      </c>
      <c r="B61" s="128"/>
      <c r="C61" s="128"/>
      <c r="D61" s="129"/>
      <c r="E61" s="129"/>
      <c r="F61" s="129"/>
      <c r="G61" s="129"/>
    </row>
  </sheetData>
  <mergeCells count="1">
    <mergeCell ref="E4:H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workbookViewId="0">
      <selection activeCell="H19" sqref="H19"/>
    </sheetView>
  </sheetViews>
  <sheetFormatPr baseColWidth="10" defaultRowHeight="15" x14ac:dyDescent="0.25"/>
  <cols>
    <col min="1" max="1" width="52.5703125" customWidth="1"/>
  </cols>
  <sheetData>
    <row r="1" spans="1:6" ht="20.25" x14ac:dyDescent="0.3">
      <c r="A1" s="130" t="s">
        <v>152</v>
      </c>
    </row>
    <row r="2" spans="1:6" ht="16.5" thickBot="1" x14ac:dyDescent="0.3">
      <c r="A2" s="131" t="s">
        <v>105</v>
      </c>
    </row>
    <row r="3" spans="1:6" x14ac:dyDescent="0.25">
      <c r="B3" s="132"/>
      <c r="C3" s="170" t="s">
        <v>153</v>
      </c>
      <c r="D3" s="171"/>
      <c r="E3" s="171"/>
      <c r="F3" s="172"/>
    </row>
    <row r="4" spans="1:6" ht="15.75" thickBot="1" x14ac:dyDescent="0.3">
      <c r="A4" s="133"/>
      <c r="B4" s="132"/>
      <c r="C4" s="134" t="s">
        <v>154</v>
      </c>
      <c r="D4" s="135" t="s">
        <v>155</v>
      </c>
      <c r="E4" s="135" t="s">
        <v>156</v>
      </c>
      <c r="F4" s="136" t="s">
        <v>154</v>
      </c>
    </row>
    <row r="5" spans="1:6" ht="15.75" thickBot="1" x14ac:dyDescent="0.3">
      <c r="A5" s="137" t="s">
        <v>157</v>
      </c>
      <c r="B5" s="138" t="s">
        <v>158</v>
      </c>
      <c r="C5" s="139" t="s">
        <v>159</v>
      </c>
      <c r="D5" s="140" t="s">
        <v>160</v>
      </c>
      <c r="E5" s="140" t="s">
        <v>161</v>
      </c>
      <c r="F5" s="141" t="s">
        <v>18</v>
      </c>
    </row>
    <row r="6" spans="1:6" x14ac:dyDescent="0.25">
      <c r="A6" s="142" t="s">
        <v>162</v>
      </c>
      <c r="B6" s="143">
        <v>1100</v>
      </c>
      <c r="C6" s="144">
        <v>1050</v>
      </c>
      <c r="D6" s="145"/>
      <c r="E6" s="145">
        <v>50</v>
      </c>
      <c r="F6" s="146"/>
    </row>
    <row r="7" spans="1:6" x14ac:dyDescent="0.25">
      <c r="A7" s="147" t="s">
        <v>163</v>
      </c>
      <c r="B7" s="148">
        <v>8000</v>
      </c>
      <c r="C7" s="149">
        <v>6400</v>
      </c>
      <c r="D7" s="150"/>
      <c r="E7" s="150">
        <v>1600</v>
      </c>
      <c r="F7" s="151"/>
    </row>
    <row r="8" spans="1:6" x14ac:dyDescent="0.25">
      <c r="A8" s="152" t="s">
        <v>164</v>
      </c>
      <c r="B8" s="148">
        <v>6200</v>
      </c>
      <c r="C8" s="149">
        <v>5000</v>
      </c>
      <c r="D8" s="150"/>
      <c r="E8" s="150">
        <v>1200</v>
      </c>
      <c r="F8" s="151"/>
    </row>
    <row r="9" spans="1:6" x14ac:dyDescent="0.25">
      <c r="A9" s="152" t="s">
        <v>165</v>
      </c>
      <c r="B9" s="148">
        <v>6700</v>
      </c>
      <c r="C9" s="149">
        <v>5400</v>
      </c>
      <c r="D9" s="150"/>
      <c r="E9" s="150">
        <v>1300</v>
      </c>
      <c r="F9" s="151"/>
    </row>
    <row r="10" spans="1:6" x14ac:dyDescent="0.25">
      <c r="A10" s="152" t="s">
        <v>166</v>
      </c>
      <c r="B10" s="148">
        <v>250</v>
      </c>
      <c r="C10" s="149">
        <v>200</v>
      </c>
      <c r="D10" s="150"/>
      <c r="E10" s="150">
        <v>50</v>
      </c>
      <c r="F10" s="151"/>
    </row>
    <row r="11" spans="1:6" x14ac:dyDescent="0.25">
      <c r="A11" s="152" t="s">
        <v>167</v>
      </c>
      <c r="B11" s="148">
        <v>74400</v>
      </c>
      <c r="C11" s="149">
        <v>28500</v>
      </c>
      <c r="D11" s="150">
        <v>31100</v>
      </c>
      <c r="E11" s="150">
        <v>14800</v>
      </c>
      <c r="F11" s="151"/>
    </row>
    <row r="12" spans="1:6" x14ac:dyDescent="0.25">
      <c r="A12" s="147" t="s">
        <v>168</v>
      </c>
      <c r="B12" s="148">
        <v>790</v>
      </c>
      <c r="C12" s="149">
        <v>640</v>
      </c>
      <c r="D12" s="150"/>
      <c r="E12" s="150">
        <v>150</v>
      </c>
      <c r="F12" s="151"/>
    </row>
    <row r="13" spans="1:6" x14ac:dyDescent="0.25">
      <c r="A13" s="152" t="s">
        <v>169</v>
      </c>
      <c r="B13" s="148">
        <v>1000</v>
      </c>
      <c r="C13" s="149">
        <v>800</v>
      </c>
      <c r="D13" s="150"/>
      <c r="E13" s="150">
        <v>200</v>
      </c>
      <c r="F13" s="151"/>
    </row>
    <row r="14" spans="1:6" x14ac:dyDescent="0.25">
      <c r="A14" s="152" t="s">
        <v>170</v>
      </c>
      <c r="B14" s="148">
        <v>100</v>
      </c>
      <c r="C14" s="149">
        <v>100</v>
      </c>
      <c r="D14" s="150"/>
      <c r="E14" s="150"/>
      <c r="F14" s="151"/>
    </row>
    <row r="15" spans="1:6" x14ac:dyDescent="0.25">
      <c r="A15" s="152" t="s">
        <v>171</v>
      </c>
      <c r="B15" s="148">
        <v>800</v>
      </c>
      <c r="C15" s="149">
        <v>800</v>
      </c>
      <c r="D15" s="150"/>
      <c r="E15" s="150"/>
      <c r="F15" s="151"/>
    </row>
    <row r="16" spans="1:6" x14ac:dyDescent="0.25">
      <c r="A16" s="152" t="s">
        <v>172</v>
      </c>
      <c r="B16" s="148">
        <v>100</v>
      </c>
      <c r="C16" s="149">
        <v>80</v>
      </c>
      <c r="D16" s="150"/>
      <c r="E16" s="150">
        <v>20</v>
      </c>
      <c r="F16" s="151"/>
    </row>
    <row r="17" spans="1:6" x14ac:dyDescent="0.25">
      <c r="A17" s="152" t="s">
        <v>173</v>
      </c>
      <c r="B17" s="148">
        <v>1500</v>
      </c>
      <c r="C17" s="149">
        <v>1200</v>
      </c>
      <c r="D17" s="150"/>
      <c r="E17" s="150">
        <v>300</v>
      </c>
      <c r="F17" s="151"/>
    </row>
    <row r="18" spans="1:6" x14ac:dyDescent="0.25">
      <c r="A18" s="153" t="s">
        <v>174</v>
      </c>
      <c r="B18" s="154">
        <v>1700</v>
      </c>
      <c r="C18" s="155">
        <v>1700</v>
      </c>
      <c r="D18" s="156"/>
      <c r="E18" s="156"/>
      <c r="F18" s="157"/>
    </row>
    <row r="19" spans="1:6" x14ac:dyDescent="0.25">
      <c r="A19" s="158" t="s">
        <v>175</v>
      </c>
      <c r="B19" s="154">
        <v>18529</v>
      </c>
      <c r="C19" s="155">
        <v>18529</v>
      </c>
      <c r="D19" s="156"/>
      <c r="E19" s="156"/>
      <c r="F19" s="157"/>
    </row>
    <row r="20" spans="1:6" ht="15.75" thickBot="1" x14ac:dyDescent="0.3">
      <c r="A20" s="159" t="s">
        <v>176</v>
      </c>
      <c r="B20" s="154">
        <v>1900</v>
      </c>
      <c r="C20" s="155">
        <v>1900</v>
      </c>
      <c r="D20" s="156"/>
      <c r="E20" s="156"/>
      <c r="F20" s="157"/>
    </row>
    <row r="21" spans="1:6" ht="15.75" thickBot="1" x14ac:dyDescent="0.3">
      <c r="A21" s="160" t="s">
        <v>177</v>
      </c>
      <c r="B21" s="161">
        <f>SUM(B6:B20)</f>
        <v>123069</v>
      </c>
      <c r="C21" s="162">
        <f>SUM(C6:C20)</f>
        <v>72299</v>
      </c>
      <c r="D21" s="163">
        <f>SUM(D6:D20)</f>
        <v>31100</v>
      </c>
      <c r="E21" s="163">
        <f>SUM(E6:E20)</f>
        <v>19670</v>
      </c>
      <c r="F21" s="164">
        <f>SUM(F6:F20)</f>
        <v>0</v>
      </c>
    </row>
    <row r="22" spans="1:6" ht="15.75" thickBot="1" x14ac:dyDescent="0.3"/>
    <row r="23" spans="1:6" x14ac:dyDescent="0.25">
      <c r="B23" s="132"/>
      <c r="C23" s="170" t="s">
        <v>153</v>
      </c>
      <c r="D23" s="171"/>
      <c r="E23" s="171"/>
      <c r="F23" s="172"/>
    </row>
    <row r="24" spans="1:6" ht="15.75" thickBot="1" x14ac:dyDescent="0.3">
      <c r="A24" s="133"/>
      <c r="B24" s="132"/>
      <c r="C24" s="134" t="s">
        <v>154</v>
      </c>
      <c r="D24" s="135" t="s">
        <v>155</v>
      </c>
      <c r="E24" s="135" t="s">
        <v>156</v>
      </c>
      <c r="F24" s="136" t="s">
        <v>154</v>
      </c>
    </row>
    <row r="25" spans="1:6" ht="15.75" thickBot="1" x14ac:dyDescent="0.3">
      <c r="A25" s="137" t="s">
        <v>178</v>
      </c>
      <c r="B25" s="138" t="s">
        <v>158</v>
      </c>
      <c r="C25" s="139" t="s">
        <v>159</v>
      </c>
      <c r="D25" s="140" t="s">
        <v>160</v>
      </c>
      <c r="E25" s="140" t="s">
        <v>161</v>
      </c>
      <c r="F25" s="141" t="s">
        <v>18</v>
      </c>
    </row>
    <row r="26" spans="1:6" x14ac:dyDescent="0.25">
      <c r="A26" s="152" t="s">
        <v>169</v>
      </c>
      <c r="B26" s="148">
        <v>1000</v>
      </c>
      <c r="C26" s="149">
        <v>800</v>
      </c>
      <c r="D26" s="150"/>
      <c r="E26" s="150">
        <v>200</v>
      </c>
      <c r="F26" s="151"/>
    </row>
    <row r="27" spans="1:6" x14ac:dyDescent="0.25">
      <c r="A27" s="147" t="s">
        <v>179</v>
      </c>
      <c r="B27" s="148">
        <v>6000</v>
      </c>
      <c r="C27" s="149">
        <v>4800</v>
      </c>
      <c r="D27" s="150"/>
      <c r="E27" s="150">
        <v>1200</v>
      </c>
      <c r="F27" s="151"/>
    </row>
    <row r="28" spans="1:6" ht="15.75" thickBot="1" x14ac:dyDescent="0.3">
      <c r="A28" s="152" t="s">
        <v>173</v>
      </c>
      <c r="B28" s="148">
        <v>1500</v>
      </c>
      <c r="C28" s="149">
        <v>1200</v>
      </c>
      <c r="D28" s="150"/>
      <c r="E28" s="150">
        <v>300</v>
      </c>
      <c r="F28" s="151"/>
    </row>
    <row r="29" spans="1:6" ht="15.75" thickBot="1" x14ac:dyDescent="0.3">
      <c r="A29" s="160" t="s">
        <v>177</v>
      </c>
      <c r="B29" s="161">
        <f>SUM(B26:B28)</f>
        <v>8500</v>
      </c>
      <c r="C29" s="162">
        <f>SUM(C26:C28)</f>
        <v>6800</v>
      </c>
      <c r="D29" s="163">
        <f>SUM(D26:D28)</f>
        <v>0</v>
      </c>
      <c r="E29" s="163">
        <f>SUM(E26:E28)</f>
        <v>1700</v>
      </c>
      <c r="F29" s="164">
        <f>SUM(F26:F28)</f>
        <v>0</v>
      </c>
    </row>
    <row r="30" spans="1:6" ht="15.75" thickBot="1" x14ac:dyDescent="0.3"/>
    <row r="31" spans="1:6" x14ac:dyDescent="0.25">
      <c r="B31" s="132"/>
      <c r="C31" s="170" t="s">
        <v>153</v>
      </c>
      <c r="D31" s="171"/>
      <c r="E31" s="171"/>
      <c r="F31" s="172"/>
    </row>
    <row r="32" spans="1:6" ht="15.75" thickBot="1" x14ac:dyDescent="0.3">
      <c r="A32" s="133"/>
      <c r="B32" s="132"/>
      <c r="C32" s="134" t="s">
        <v>154</v>
      </c>
      <c r="D32" s="135" t="s">
        <v>155</v>
      </c>
      <c r="E32" s="135" t="s">
        <v>156</v>
      </c>
      <c r="F32" s="136" t="s">
        <v>154</v>
      </c>
    </row>
    <row r="33" spans="1:6" ht="15.75" thickBot="1" x14ac:dyDescent="0.3">
      <c r="A33" s="137" t="s">
        <v>180</v>
      </c>
      <c r="B33" s="138" t="s">
        <v>158</v>
      </c>
      <c r="C33" s="139" t="s">
        <v>159</v>
      </c>
      <c r="D33" s="140" t="s">
        <v>160</v>
      </c>
      <c r="E33" s="140" t="s">
        <v>161</v>
      </c>
      <c r="F33" s="141" t="s">
        <v>18</v>
      </c>
    </row>
    <row r="34" spans="1:6" x14ac:dyDescent="0.25">
      <c r="A34" s="152" t="s">
        <v>169</v>
      </c>
      <c r="B34" s="148">
        <v>1000</v>
      </c>
      <c r="C34" s="149">
        <v>800</v>
      </c>
      <c r="D34" s="150"/>
      <c r="E34" s="150">
        <v>200</v>
      </c>
      <c r="F34" s="151"/>
    </row>
    <row r="35" spans="1:6" x14ac:dyDescent="0.25">
      <c r="A35" s="147" t="s">
        <v>179</v>
      </c>
      <c r="B35" s="148">
        <v>6300</v>
      </c>
      <c r="C35" s="149">
        <v>5100</v>
      </c>
      <c r="D35" s="150"/>
      <c r="E35" s="150">
        <v>1200</v>
      </c>
      <c r="F35" s="151"/>
    </row>
    <row r="36" spans="1:6" ht="15.75" thickBot="1" x14ac:dyDescent="0.3">
      <c r="A36" s="152" t="s">
        <v>173</v>
      </c>
      <c r="B36" s="148">
        <v>1500</v>
      </c>
      <c r="C36" s="149">
        <v>1200</v>
      </c>
      <c r="D36" s="150"/>
      <c r="E36" s="150">
        <v>300</v>
      </c>
      <c r="F36" s="151"/>
    </row>
    <row r="37" spans="1:6" ht="15.75" thickBot="1" x14ac:dyDescent="0.3">
      <c r="A37" s="160" t="s">
        <v>177</v>
      </c>
      <c r="B37" s="161">
        <f>SUM(B34:B36)</f>
        <v>8800</v>
      </c>
      <c r="C37" s="162">
        <f>SUM(C34:C36)</f>
        <v>7100</v>
      </c>
      <c r="D37" s="163">
        <f>SUM(D34:D36)</f>
        <v>0</v>
      </c>
      <c r="E37" s="163">
        <f>SUM(E34:E36)</f>
        <v>1700</v>
      </c>
      <c r="F37" s="164">
        <f>SUM(F34:F36)</f>
        <v>0</v>
      </c>
    </row>
    <row r="38" spans="1:6" ht="15.75" thickBot="1" x14ac:dyDescent="0.3"/>
    <row r="39" spans="1:6" x14ac:dyDescent="0.25">
      <c r="B39" s="132"/>
      <c r="C39" s="170" t="s">
        <v>153</v>
      </c>
      <c r="D39" s="171"/>
      <c r="E39" s="171"/>
      <c r="F39" s="172"/>
    </row>
    <row r="40" spans="1:6" ht="15.75" thickBot="1" x14ac:dyDescent="0.3">
      <c r="A40" s="133"/>
      <c r="B40" s="132"/>
      <c r="C40" s="134" t="s">
        <v>154</v>
      </c>
      <c r="D40" s="135" t="s">
        <v>155</v>
      </c>
      <c r="E40" s="135" t="s">
        <v>156</v>
      </c>
      <c r="F40" s="136" t="s">
        <v>154</v>
      </c>
    </row>
    <row r="41" spans="1:6" ht="15.75" thickBot="1" x14ac:dyDescent="0.3">
      <c r="A41" s="137" t="s">
        <v>181</v>
      </c>
      <c r="B41" s="138" t="s">
        <v>158</v>
      </c>
      <c r="C41" s="139" t="s">
        <v>159</v>
      </c>
      <c r="D41" s="140" t="s">
        <v>160</v>
      </c>
      <c r="E41" s="140" t="s">
        <v>161</v>
      </c>
      <c r="F41" s="141" t="s">
        <v>18</v>
      </c>
    </row>
    <row r="42" spans="1:6" x14ac:dyDescent="0.25">
      <c r="A42" s="152" t="s">
        <v>169</v>
      </c>
      <c r="B42" s="148">
        <v>1000</v>
      </c>
      <c r="C42" s="149">
        <v>800</v>
      </c>
      <c r="D42" s="150"/>
      <c r="E42" s="150">
        <v>200</v>
      </c>
      <c r="F42" s="151"/>
    </row>
    <row r="43" spans="1:6" ht="15.75" thickBot="1" x14ac:dyDescent="0.3">
      <c r="A43" s="152" t="s">
        <v>173</v>
      </c>
      <c r="B43" s="148">
        <v>1500</v>
      </c>
      <c r="C43" s="149">
        <v>1200</v>
      </c>
      <c r="D43" s="150"/>
      <c r="E43" s="150">
        <v>300</v>
      </c>
      <c r="F43" s="151"/>
    </row>
    <row r="44" spans="1:6" ht="15.75" thickBot="1" x14ac:dyDescent="0.3">
      <c r="A44" s="160" t="s">
        <v>177</v>
      </c>
      <c r="B44" s="161">
        <f>SUM(B42:B43)</f>
        <v>2500</v>
      </c>
      <c r="C44" s="162">
        <f>SUM(C42:C43)</f>
        <v>2000</v>
      </c>
      <c r="D44" s="163">
        <f>SUM(D42:D43)</f>
        <v>0</v>
      </c>
      <c r="E44" s="163">
        <f>SUM(E42:E43)</f>
        <v>500</v>
      </c>
      <c r="F44" s="164">
        <f>SUM(F42:F43)</f>
        <v>0</v>
      </c>
    </row>
  </sheetData>
  <mergeCells count="4">
    <mergeCell ref="C3:F3"/>
    <mergeCell ref="C23:F23"/>
    <mergeCell ref="C31:F31"/>
    <mergeCell ref="C39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Budsjettskjema 1A</vt:lpstr>
      <vt:lpstr>Budsjettskjema 1B</vt:lpstr>
      <vt:lpstr>Hovedoversikt drift</vt:lpstr>
      <vt:lpstr>Investeringsbudsjettet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Hønsvik</dc:creator>
  <cp:lastModifiedBy>Anne Marie Moltubakk</cp:lastModifiedBy>
  <dcterms:created xsi:type="dcterms:W3CDTF">2015-01-21T13:57:17Z</dcterms:created>
  <dcterms:modified xsi:type="dcterms:W3CDTF">2015-01-23T08:07:31Z</dcterms:modified>
</cp:coreProperties>
</file>